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worksheets/sheet3.xml" ContentType="application/vnd.openxmlformats-officedocument.spreadsheetml.worksheet+xml"/>
  <Override PartName="/xl/drawings/drawing18.xml" ContentType="application/vnd.openxmlformats-officedocument.drawing+xml"/>
  <Override PartName="/xl/drawings/drawing19.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20.xml" ContentType="application/vnd.openxmlformats-officedocument.drawing+xml"/>
  <Override PartName="/xl/drawings/drawing28.xml" ContentType="application/vnd.openxmlformats-officedocument.drawing+xml"/>
  <Override PartName="/xl/drawings/drawing21.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2.xml" ContentType="application/vnd.openxmlformats-officedocument.drawing+xml"/>
  <Override PartName="/xl/drawings/drawing25.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24.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comments25.xml" ContentType="application/vnd.openxmlformats-officedocument.spreadsheetml.comments+xml"/>
  <Override PartName="/xl/comments23.xml" ContentType="application/vnd.openxmlformats-officedocument.spreadsheetml.comments+xml"/>
  <Override PartName="/xl/tables/table6.xml" ContentType="application/vnd.openxmlformats-officedocument.spreadsheetml.table+xml"/>
  <Override PartName="/xl/tables/table9.xml" ContentType="application/vnd.openxmlformats-officedocument.spreadsheetml.table+xml"/>
  <Override PartName="/xl/comments26.xml" ContentType="application/vnd.openxmlformats-officedocument.spreadsheetml.comments+xml"/>
  <Override PartName="/xl/comments22.xml" ContentType="application/vnd.openxmlformats-officedocument.spreadsheetml.comments+xml"/>
  <Override PartName="/xl/tables/table10.xml" ContentType="application/vnd.openxmlformats-officedocument.spreadsheetml.table+xml"/>
  <Override PartName="/xl/comments27.xml" ContentType="application/vnd.openxmlformats-officedocument.spreadsheetml.comments+xml"/>
  <Override PartName="/xl/tables/table5.xml" ContentType="application/vnd.openxmlformats-officedocument.spreadsheetml.table+xml"/>
  <Override PartName="/xl/tables/table11.xml" ContentType="application/vnd.openxmlformats-officedocument.spreadsheetml.table+xml"/>
  <Override PartName="/xl/comments28.xml" ContentType="application/vnd.openxmlformats-officedocument.spreadsheetml.comments+xml"/>
  <Override PartName="/xl/comments21.xml" ContentType="application/vnd.openxmlformats-officedocument.spreadsheetml.comments+xml"/>
  <Override PartName="/xl/tables/table4.xml" ContentType="application/vnd.openxmlformats-officedocument.spreadsheetml.table+xml"/>
  <Override PartName="/xl/tables/table12.xml" ContentType="application/vnd.openxmlformats-officedocument.spreadsheetml.table+xml"/>
  <Override PartName="/xl/comments2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0.xml" ContentType="application/vnd.openxmlformats-officedocument.spreadsheetml.comments+xml"/>
  <Override PartName="/xl/tables/table3.xml" ContentType="application/vnd.openxmlformats-officedocument.spreadsheetml.table+xml"/>
  <Override PartName="/xl/comments19.xml" ContentType="application/vnd.openxmlformats-officedocument.spreadsheetml.comments+xml"/>
  <Override PartName="/xl/tables/table2.xml" ContentType="application/vnd.openxmlformats-officedocument.spreadsheetml.table+xml"/>
  <Override PartName="/xl/comments18.xml" ContentType="application/vnd.openxmlformats-officedocument.spreadsheetml.comments+xml"/>
  <Override PartName="/xl/comments17.xml" ContentType="application/vnd.openxmlformats-officedocument.spreadsheetml.comments+xml"/>
  <Override PartName="/xl/comments16.xml" ContentType="application/vnd.openxmlformats-officedocument.spreadsheetml.comments+xml"/>
  <Override PartName="/xl/comments15.xml" ContentType="application/vnd.openxmlformats-officedocument.spreadsheetml.comments+xml"/>
  <Override PartName="/xl/comments14.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codeName="ThisWorkbook"/>
  <mc:AlternateContent xmlns:mc="http://schemas.openxmlformats.org/markup-compatibility/2006">
    <mc:Choice Requires="x15">
      <x15ac:absPath xmlns:x15ac="http://schemas.microsoft.com/office/spreadsheetml/2010/11/ac" url="/Volumes/Media/TW (SDB)/Assignable Time Calculator/2019-20/"/>
    </mc:Choice>
  </mc:AlternateContent>
  <xr:revisionPtr revIDLastSave="0" documentId="8_{4EE5484A-46E9-1C48-847F-DF18239A5078}" xr6:coauthVersionLast="44" xr6:coauthVersionMax="44" xr10:uidLastSave="{00000000-0000-0000-0000-000000000000}"/>
  <bookViews>
    <workbookView xWindow="0" yWindow="460" windowWidth="24360" windowHeight="17140" tabRatio="784" xr2:uid="{00000000-000D-0000-FFFF-FFFF00000000}"/>
  </bookViews>
  <sheets>
    <sheet name="Hours Summary" sheetId="3" r:id="rId1"/>
    <sheet name="Mon-Day 1-S1" sheetId="1" r:id="rId2"/>
    <sheet name="Tue-Day 2-S1" sheetId="2" r:id="rId3"/>
    <sheet name="Wed-Day 3-S1" sheetId="4" r:id="rId4"/>
    <sheet name="Thu-Day 4-S1" sheetId="5" r:id="rId5"/>
    <sheet name="Fri-Day 5-S1" sheetId="6" r:id="rId6"/>
    <sheet name="Day 6-S1" sheetId="7" r:id="rId7"/>
    <sheet name="Early Out 1-S1" sheetId="21" r:id="rId8"/>
    <sheet name="Early Out 2-S1" sheetId="22" r:id="rId9"/>
    <sheet name="Mon-Day 1-S2" sheetId="23" r:id="rId10"/>
    <sheet name="Tue-Day 2-S2" sheetId="24" r:id="rId11"/>
    <sheet name="Wed-Day 3-S2" sheetId="25" r:id="rId12"/>
    <sheet name="Thu-Day 4-S2" sheetId="26" r:id="rId13"/>
    <sheet name="Fri-Day 5-S2" sheetId="27" r:id="rId14"/>
    <sheet name="Day 6-S2" sheetId="28" r:id="rId15"/>
    <sheet name="Early Out 1-S2" sheetId="29" r:id="rId16"/>
    <sheet name="Early Out 2-S2" sheetId="30" r:id="rId17"/>
    <sheet name="August" sheetId="9" r:id="rId18"/>
    <sheet name="September" sheetId="10" r:id="rId19"/>
    <sheet name="October" sheetId="11" r:id="rId20"/>
    <sheet name="November" sheetId="12" r:id="rId21"/>
    <sheet name="December" sheetId="13" r:id="rId22"/>
    <sheet name="January" sheetId="14" r:id="rId23"/>
    <sheet name="February" sheetId="15" r:id="rId24"/>
    <sheet name="March" sheetId="16" r:id="rId25"/>
    <sheet name="April" sheetId="17" r:id="rId26"/>
    <sheet name="May" sheetId="18" r:id="rId27"/>
    <sheet name="June" sheetId="20" r:id="rId28"/>
    <sheet name="July" sheetId="31" r:id="rId29"/>
  </sheets>
  <definedNames>
    <definedName name="ColumnTitle1" localSheetId="25">TimeSheet4[[#Headers],[Date(s)]]</definedName>
    <definedName name="ColumnTitle1" localSheetId="21">TimeSheet4[[#Headers],[Date(s)]]</definedName>
    <definedName name="ColumnTitle1" localSheetId="23">TimeSheet4[[#Headers],[Date(s)]]</definedName>
    <definedName name="ColumnTitle1" localSheetId="22">TimeSheet4[[#Headers],[Date(s)]]</definedName>
    <definedName name="ColumnTitle1" localSheetId="24">TimeSheet4[[#Headers],[Date(s)]]</definedName>
    <definedName name="ColumnTitle1" localSheetId="20">TimeSheet4[[#Headers],[Date(s)]]</definedName>
    <definedName name="ColumnTitle1" localSheetId="19">TimeSheet4[[#Headers],[Date(s)]]</definedName>
    <definedName name="ColumnTitle1" localSheetId="18">TimeSheet4[[#Headers],[Date(s)]]</definedName>
    <definedName name="ColumnTitleRegion1..E6.1" localSheetId="25">April!$B$5</definedName>
    <definedName name="ColumnTitleRegion1..E6.1" localSheetId="21">December!$B$5</definedName>
    <definedName name="ColumnTitleRegion1..E6.1" localSheetId="23">February!$B$5</definedName>
    <definedName name="ColumnTitleRegion1..E6.1" localSheetId="22">January!$B$5</definedName>
    <definedName name="ColumnTitleRegion1..E6.1" localSheetId="24">March!$B$5</definedName>
    <definedName name="ColumnTitleRegion1..E6.1" localSheetId="20">November!$B$5</definedName>
    <definedName name="ColumnTitleRegion1..E6.1" localSheetId="19">October!$B$5</definedName>
    <definedName name="ColumnTitleRegion1..E6.1" localSheetId="18">September!$B$5</definedName>
    <definedName name="December" localSheetId="25">TimeSheet[[#Headers],[Date(s)]]</definedName>
    <definedName name="December" localSheetId="23">TimeSheet[[#Headers],[Date(s)]]</definedName>
    <definedName name="December" localSheetId="22">TimeSheet[[#Headers],[Date(s)]]</definedName>
    <definedName name="December" localSheetId="24">TimeSheet[[#Headers],[Date(s)]]</definedName>
    <definedName name="February" localSheetId="25">TimeSheet[[#Headers],[Date(s)]]</definedName>
    <definedName name="February" localSheetId="24">TimeSheet[[#Headers],[Date(s)]]</definedName>
    <definedName name="Interval" localSheetId="25">'Mon-Day 1-S1'!#REF!</definedName>
    <definedName name="Interval" localSheetId="6">'Day 6-S1'!#REF!</definedName>
    <definedName name="Interval" localSheetId="14">'Day 6-S2'!#REF!</definedName>
    <definedName name="Interval" localSheetId="21">'Mon-Day 1-S1'!#REF!</definedName>
    <definedName name="Interval" localSheetId="7">'Early Out 1-S1'!#REF!</definedName>
    <definedName name="Interval" localSheetId="15">'Early Out 1-S2'!#REF!</definedName>
    <definedName name="Interval" localSheetId="8">'Early Out 2-S1'!#REF!</definedName>
    <definedName name="Interval" localSheetId="16">'Early Out 2-S2'!#REF!</definedName>
    <definedName name="Interval" localSheetId="23">'Mon-Day 1-S1'!#REF!</definedName>
    <definedName name="Interval" localSheetId="5">'Fri-Day 5-S1'!#REF!</definedName>
    <definedName name="Interval" localSheetId="13">'Fri-Day 5-S2'!#REF!</definedName>
    <definedName name="Interval" localSheetId="0">'Hours Summary'!#REF!</definedName>
    <definedName name="Interval" localSheetId="22">'Mon-Day 1-S1'!#REF!</definedName>
    <definedName name="Interval" localSheetId="24">'Mon-Day 1-S1'!#REF!</definedName>
    <definedName name="Interval" localSheetId="20">'Mon-Day 1-S1'!#REF!</definedName>
    <definedName name="Interval" localSheetId="19">'Mon-Day 1-S1'!#REF!</definedName>
    <definedName name="Interval" localSheetId="4">'Thu-Day 4-S1'!#REF!</definedName>
    <definedName name="Interval" localSheetId="12">'Thu-Day 4-S2'!#REF!</definedName>
    <definedName name="Interval" localSheetId="2">'Tue-Day 2-S1'!#REF!</definedName>
    <definedName name="Interval" localSheetId="10">'Tue-Day 2-S2'!#REF!</definedName>
    <definedName name="Interval" localSheetId="3">'Wed-Day 3-S1'!#REF!</definedName>
    <definedName name="Interval" localSheetId="11">'Wed-Day 3-S2'!#REF!</definedName>
    <definedName name="January" localSheetId="25">TimeSheet[[#Headers],[Date(s)]]</definedName>
    <definedName name="January" localSheetId="23">TimeSheet[[#Headers],[Date(s)]]</definedName>
    <definedName name="January" localSheetId="24">TimeSheet[[#Headers],[Date(s)]]</definedName>
    <definedName name="March" localSheetId="25">'Mon-Day 1-S1'!#REF!</definedName>
    <definedName name="March" localSheetId="24">'Mon-Day 1-S1'!#REF!</definedName>
    <definedName name="November" localSheetId="25">'Mon-Day 1-S1'!#REF!</definedName>
    <definedName name="November" localSheetId="21">'Mon-Day 1-S1'!#REF!</definedName>
    <definedName name="November" localSheetId="23">'Mon-Day 1-S1'!#REF!</definedName>
    <definedName name="November" localSheetId="22">'Mon-Day 1-S1'!#REF!</definedName>
    <definedName name="November" localSheetId="24">'Mon-Day 1-S1'!#REF!</definedName>
    <definedName name="October" localSheetId="25">TimeSheet[[#Headers],[Date(s)]]</definedName>
    <definedName name="October" localSheetId="21">TimeSheet[[#Headers],[Date(s)]]</definedName>
    <definedName name="October" localSheetId="23">TimeSheet[[#Headers],[Date(s)]]</definedName>
    <definedName name="October" localSheetId="22">TimeSheet[[#Headers],[Date(s)]]</definedName>
    <definedName name="October" localSheetId="24">TimeSheet[[#Headers],[Date(s)]]</definedName>
    <definedName name="October" localSheetId="20">TimeSheet[[#Headers],[Date(s)]]</definedName>
    <definedName name="_xlnm.Print_Area" localSheetId="25">April!$A$1:$I$37</definedName>
    <definedName name="_xlnm.Print_Area" localSheetId="21">December!$A$1:$I$37</definedName>
    <definedName name="_xlnm.Print_Area" localSheetId="23">February!$A$1:$I$37</definedName>
    <definedName name="_xlnm.Print_Area" localSheetId="22">January!$A$1:$I$37</definedName>
    <definedName name="_xlnm.Print_Area" localSheetId="24">March!$A$1:$I$37</definedName>
    <definedName name="_xlnm.Print_Area" localSheetId="20">November!$A$1:$I$37</definedName>
    <definedName name="_xlnm.Print_Area" localSheetId="19">October!$A$1:$I$37</definedName>
    <definedName name="_xlnm.Print_Area" localSheetId="18">September!$A$1:$I$37</definedName>
    <definedName name="_xlnm.Print_Titles" localSheetId="25">April!$7:$7</definedName>
    <definedName name="_xlnm.Print_Titles" localSheetId="17">August!$7:$7</definedName>
    <definedName name="_xlnm.Print_Titles" localSheetId="6">'Day 6-S1'!$4:$4</definedName>
    <definedName name="_xlnm.Print_Titles" localSheetId="14">'Day 6-S2'!$4:$4</definedName>
    <definedName name="_xlnm.Print_Titles" localSheetId="21">December!$7:$7</definedName>
    <definedName name="_xlnm.Print_Titles" localSheetId="7">'Early Out 1-S1'!$4:$4</definedName>
    <definedName name="_xlnm.Print_Titles" localSheetId="15">'Early Out 1-S2'!$4:$4</definedName>
    <definedName name="_xlnm.Print_Titles" localSheetId="8">'Early Out 2-S1'!$4:$4</definedName>
    <definedName name="_xlnm.Print_Titles" localSheetId="16">'Early Out 2-S2'!$4:$4</definedName>
    <definedName name="_xlnm.Print_Titles" localSheetId="23">February!$7:$7</definedName>
    <definedName name="_xlnm.Print_Titles" localSheetId="5">'Fri-Day 5-S1'!$4:$4</definedName>
    <definedName name="_xlnm.Print_Titles" localSheetId="13">'Fri-Day 5-S2'!$4:$4</definedName>
    <definedName name="_xlnm.Print_Titles" localSheetId="0">'Hours Summary'!$6:$6</definedName>
    <definedName name="_xlnm.Print_Titles" localSheetId="22">January!$7:$7</definedName>
    <definedName name="_xlnm.Print_Titles" localSheetId="24">March!$7:$7</definedName>
    <definedName name="_xlnm.Print_Titles" localSheetId="1">'Mon-Day 1-S1'!$4:$4</definedName>
    <definedName name="_xlnm.Print_Titles" localSheetId="9">'Mon-Day 1-S2'!$4:$4</definedName>
    <definedName name="_xlnm.Print_Titles" localSheetId="20">November!$7:$7</definedName>
    <definedName name="_xlnm.Print_Titles" localSheetId="19">October!$7:$7</definedName>
    <definedName name="_xlnm.Print_Titles" localSheetId="18">September!$7:$7</definedName>
    <definedName name="_xlnm.Print_Titles" localSheetId="4">'Thu-Day 4-S1'!$4:$4</definedName>
    <definedName name="_xlnm.Print_Titles" localSheetId="12">'Thu-Day 4-S2'!$4:$4</definedName>
    <definedName name="_xlnm.Print_Titles" localSheetId="2">'Tue-Day 2-S1'!$4:$4</definedName>
    <definedName name="_xlnm.Print_Titles" localSheetId="10">'Tue-Day 2-S2'!$4:$4</definedName>
    <definedName name="_xlnm.Print_Titles" localSheetId="3">'Wed-Day 3-S1'!$4:$4</definedName>
    <definedName name="_xlnm.Print_Titles" localSheetId="11">'Wed-Day 3-S2'!$4:$4</definedName>
    <definedName name="qwerty" localSheetId="25">TimeSheet[[#Headers],[Date(s)]]</definedName>
    <definedName name="sdf" localSheetId="25">'Mon-Day 1-S1'!#REF!</definedName>
    <definedName name="sdf" localSheetId="24">'Mon-Day 1-S1'!#REF!</definedName>
    <definedName name="StartTime" localSheetId="25">'Mon-Day 1-S1'!#REF!</definedName>
    <definedName name="StartTime" localSheetId="6">'Day 6-S1'!#REF!</definedName>
    <definedName name="StartTime" localSheetId="14">'Day 6-S2'!#REF!</definedName>
    <definedName name="StartTime" localSheetId="21">'Mon-Day 1-S1'!#REF!</definedName>
    <definedName name="StartTime" localSheetId="7">'Early Out 1-S1'!#REF!</definedName>
    <definedName name="StartTime" localSheetId="15">'Early Out 1-S2'!#REF!</definedName>
    <definedName name="StartTime" localSheetId="8">'Early Out 2-S1'!#REF!</definedName>
    <definedName name="StartTime" localSheetId="16">'Early Out 2-S2'!#REF!</definedName>
    <definedName name="StartTime" localSheetId="23">'Mon-Day 1-S1'!#REF!</definedName>
    <definedName name="StartTime" localSheetId="5">'Fri-Day 5-S1'!#REF!</definedName>
    <definedName name="StartTime" localSheetId="13">'Fri-Day 5-S2'!#REF!</definedName>
    <definedName name="StartTime" localSheetId="0">'Hours Summary'!#REF!</definedName>
    <definedName name="StartTime" localSheetId="22">'Mon-Day 1-S1'!#REF!</definedName>
    <definedName name="StartTime" localSheetId="24">'Mon-Day 1-S1'!#REF!</definedName>
    <definedName name="StartTime" localSheetId="20">'Mon-Day 1-S1'!#REF!</definedName>
    <definedName name="StartTime" localSheetId="19">'Mon-Day 1-S1'!#REF!</definedName>
    <definedName name="StartTime" localSheetId="4">'Thu-Day 4-S1'!#REF!</definedName>
    <definedName name="StartTime" localSheetId="12">'Thu-Day 4-S2'!#REF!</definedName>
    <definedName name="StartTime" localSheetId="2">'Tue-Day 2-S1'!#REF!</definedName>
    <definedName name="StartTime" localSheetId="10">'Tue-Day 2-S2'!#REF!</definedName>
    <definedName name="StartTime" localSheetId="3">'Wed-Day 3-S1'!#REF!</definedName>
    <definedName name="StartTime" localSheetId="11">'Wed-Day 3-S2'!#REF!</definedName>
    <definedName name="WorkweekHours" localSheetId="25">April!$B$6</definedName>
    <definedName name="WorkweekHours" localSheetId="21">December!$B$6</definedName>
    <definedName name="WorkweekHours" localSheetId="23">February!$B$6</definedName>
    <definedName name="WorkweekHours" localSheetId="22">January!$B$6</definedName>
    <definedName name="WorkweekHours" localSheetId="24">March!$B$6</definedName>
    <definedName name="WorkweekHours" localSheetId="20">November!$B$6</definedName>
    <definedName name="WorkweekHours" localSheetId="19">October!$B$6</definedName>
    <definedName name="WorkweekHours" localSheetId="18">September!$B$6</definedName>
    <definedName name="zxcv" localSheetId="25">TimeSheet[[#Headers],[Date(s)]]</definedName>
  </definedNames>
  <calcPr calcId="191029"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6" l="1"/>
  <c r="F10" i="6"/>
  <c r="E10" i="4"/>
  <c r="F10" i="4"/>
  <c r="E10" i="2"/>
  <c r="F10" i="2"/>
  <c r="C3" i="9"/>
  <c r="C2" i="9"/>
  <c r="D2" i="31"/>
  <c r="D2" i="20"/>
  <c r="D2" i="18"/>
  <c r="D2" i="17"/>
  <c r="D2" i="16"/>
  <c r="D2" i="15"/>
  <c r="D2" i="14"/>
  <c r="D2" i="13"/>
  <c r="D2" i="12"/>
  <c r="D2" i="11"/>
  <c r="D2" i="10"/>
  <c r="D2" i="9"/>
  <c r="E6" i="27"/>
  <c r="F6" i="27"/>
  <c r="E8" i="27"/>
  <c r="F8" i="27"/>
  <c r="E10" i="27"/>
  <c r="F10" i="27"/>
  <c r="E14" i="27"/>
  <c r="F14" i="27"/>
  <c r="E16" i="27"/>
  <c r="F16" i="27"/>
  <c r="E21" i="27"/>
  <c r="F21" i="27"/>
  <c r="E26" i="27"/>
  <c r="F26" i="27"/>
  <c r="E30" i="27"/>
  <c r="F30" i="27"/>
  <c r="E32" i="27"/>
  <c r="F32" i="27"/>
  <c r="E34" i="27"/>
  <c r="F34" i="27"/>
  <c r="C38" i="27"/>
  <c r="C2" i="27"/>
  <c r="C19" i="3"/>
  <c r="G37" i="27"/>
  <c r="H37" i="27"/>
  <c r="E38" i="27"/>
  <c r="F2" i="27"/>
  <c r="D19" i="3"/>
  <c r="L6" i="31"/>
  <c r="E6" i="26"/>
  <c r="F6" i="26"/>
  <c r="E8" i="26"/>
  <c r="F8" i="26"/>
  <c r="E10" i="26"/>
  <c r="F10" i="26"/>
  <c r="E14" i="26"/>
  <c r="F14" i="26"/>
  <c r="E16" i="26"/>
  <c r="F16" i="26"/>
  <c r="E21" i="26"/>
  <c r="F21" i="26"/>
  <c r="E26" i="26"/>
  <c r="F26" i="26"/>
  <c r="E30" i="26"/>
  <c r="F30" i="26"/>
  <c r="E32" i="26"/>
  <c r="F32" i="26"/>
  <c r="E34" i="26"/>
  <c r="F34" i="26"/>
  <c r="C38" i="26"/>
  <c r="C2" i="26"/>
  <c r="C18" i="3"/>
  <c r="G37" i="26"/>
  <c r="H37" i="26"/>
  <c r="E38" i="26"/>
  <c r="F2" i="26"/>
  <c r="D18" i="3"/>
  <c r="L5" i="31"/>
  <c r="E6" i="30"/>
  <c r="F6" i="30"/>
  <c r="E8" i="30"/>
  <c r="F8" i="30"/>
  <c r="E10" i="30"/>
  <c r="F10" i="30"/>
  <c r="E14" i="30"/>
  <c r="F14" i="30"/>
  <c r="E16" i="30"/>
  <c r="F16" i="30"/>
  <c r="E21" i="30"/>
  <c r="F21" i="30"/>
  <c r="E26" i="30"/>
  <c r="F26" i="30"/>
  <c r="E30" i="30"/>
  <c r="F30" i="30"/>
  <c r="E32" i="30"/>
  <c r="F32" i="30"/>
  <c r="E34" i="30"/>
  <c r="F34" i="30"/>
  <c r="C38" i="30"/>
  <c r="C2" i="30"/>
  <c r="C22" i="3"/>
  <c r="G37" i="30"/>
  <c r="H37" i="30"/>
  <c r="E38" i="30"/>
  <c r="F2" i="30"/>
  <c r="D22" i="3"/>
  <c r="N4" i="31"/>
  <c r="E6" i="25"/>
  <c r="F6" i="25"/>
  <c r="E8" i="25"/>
  <c r="F8" i="25"/>
  <c r="E10" i="25"/>
  <c r="F10" i="25"/>
  <c r="E14" i="25"/>
  <c r="F14" i="25"/>
  <c r="E16" i="25"/>
  <c r="F16" i="25"/>
  <c r="E26" i="25"/>
  <c r="F26" i="25"/>
  <c r="E30" i="25"/>
  <c r="F30" i="25"/>
  <c r="E32" i="25"/>
  <c r="F32" i="25"/>
  <c r="E34" i="25"/>
  <c r="F34" i="25"/>
  <c r="C38" i="25"/>
  <c r="C2" i="25"/>
  <c r="C17" i="3"/>
  <c r="G37" i="25"/>
  <c r="H37" i="25"/>
  <c r="E38" i="25"/>
  <c r="F2" i="25"/>
  <c r="D17" i="3"/>
  <c r="L4" i="31"/>
  <c r="E6" i="29"/>
  <c r="F6" i="29"/>
  <c r="E8" i="29"/>
  <c r="F8" i="29"/>
  <c r="E10" i="29"/>
  <c r="F10" i="29"/>
  <c r="E14" i="29"/>
  <c r="F14" i="29"/>
  <c r="E16" i="29"/>
  <c r="F16" i="29"/>
  <c r="E21" i="29"/>
  <c r="F21" i="29"/>
  <c r="E26" i="29"/>
  <c r="F26" i="29"/>
  <c r="E30" i="29"/>
  <c r="F30" i="29"/>
  <c r="E32" i="29"/>
  <c r="F32" i="29"/>
  <c r="E34" i="29"/>
  <c r="F34" i="29"/>
  <c r="C38" i="29"/>
  <c r="C2" i="29"/>
  <c r="C21" i="3"/>
  <c r="G37" i="29"/>
  <c r="H37" i="29"/>
  <c r="E38" i="29"/>
  <c r="F2" i="29"/>
  <c r="D21" i="3"/>
  <c r="N3" i="31"/>
  <c r="E6" i="24"/>
  <c r="F6" i="24"/>
  <c r="E8" i="24"/>
  <c r="F8" i="24"/>
  <c r="E10" i="24"/>
  <c r="F10" i="24"/>
  <c r="E14" i="24"/>
  <c r="F14" i="24"/>
  <c r="E16" i="24"/>
  <c r="F16" i="24"/>
  <c r="E21" i="24"/>
  <c r="F21" i="24"/>
  <c r="E26" i="24"/>
  <c r="F26" i="24"/>
  <c r="E30" i="24"/>
  <c r="F30" i="24"/>
  <c r="E32" i="24"/>
  <c r="F32" i="24"/>
  <c r="E34" i="24"/>
  <c r="F34" i="24"/>
  <c r="C38" i="24"/>
  <c r="C2" i="24"/>
  <c r="C16" i="3"/>
  <c r="G37" i="24"/>
  <c r="H37" i="24"/>
  <c r="E38" i="24"/>
  <c r="F2" i="24"/>
  <c r="D16" i="3"/>
  <c r="L3" i="31"/>
  <c r="E6" i="28"/>
  <c r="F6" i="28"/>
  <c r="E8" i="28"/>
  <c r="F8" i="28"/>
  <c r="E10" i="28"/>
  <c r="F10" i="28"/>
  <c r="E14" i="28"/>
  <c r="F14" i="28"/>
  <c r="E16" i="28"/>
  <c r="F16" i="28"/>
  <c r="E21" i="28"/>
  <c r="F21" i="28"/>
  <c r="E26" i="28"/>
  <c r="F26" i="28"/>
  <c r="E30" i="28"/>
  <c r="F30" i="28"/>
  <c r="E32" i="28"/>
  <c r="F32" i="28"/>
  <c r="E34" i="28"/>
  <c r="F34" i="28"/>
  <c r="C38" i="28"/>
  <c r="C2" i="28"/>
  <c r="C20" i="3"/>
  <c r="G37" i="28"/>
  <c r="H37" i="28"/>
  <c r="E38" i="28"/>
  <c r="F2" i="28"/>
  <c r="D20" i="3"/>
  <c r="N2" i="31"/>
  <c r="E6" i="23"/>
  <c r="F6" i="23"/>
  <c r="E8" i="23"/>
  <c r="F8" i="23"/>
  <c r="E10" i="23"/>
  <c r="F10" i="23"/>
  <c r="E14" i="23"/>
  <c r="F14" i="23"/>
  <c r="E16" i="23"/>
  <c r="F16" i="23"/>
  <c r="E21" i="23"/>
  <c r="F21" i="23"/>
  <c r="E26" i="23"/>
  <c r="F26" i="23"/>
  <c r="E30" i="23"/>
  <c r="F30" i="23"/>
  <c r="E32" i="23"/>
  <c r="F32" i="23"/>
  <c r="E34" i="23"/>
  <c r="F34" i="23"/>
  <c r="C38" i="23"/>
  <c r="C2" i="23"/>
  <c r="C15" i="3"/>
  <c r="G37" i="23"/>
  <c r="H37" i="23"/>
  <c r="E38" i="23"/>
  <c r="F2" i="23"/>
  <c r="D15" i="3"/>
  <c r="L2" i="31"/>
  <c r="L6" i="20"/>
  <c r="L5" i="20"/>
  <c r="N4" i="20"/>
  <c r="L4" i="20"/>
  <c r="N3" i="20"/>
  <c r="L3" i="20"/>
  <c r="N2" i="20"/>
  <c r="L2" i="20"/>
  <c r="L6" i="18"/>
  <c r="L5" i="18"/>
  <c r="N4" i="18"/>
  <c r="L4" i="18"/>
  <c r="N3" i="18"/>
  <c r="L3" i="18"/>
  <c r="N2" i="18"/>
  <c r="L2" i="18"/>
  <c r="L6" i="17"/>
  <c r="L5" i="17"/>
  <c r="N4" i="17"/>
  <c r="L4" i="17"/>
  <c r="N3" i="17"/>
  <c r="L3" i="17"/>
  <c r="N2" i="17"/>
  <c r="L2" i="17"/>
  <c r="L6" i="16"/>
  <c r="L5" i="16"/>
  <c r="N4" i="16"/>
  <c r="L4" i="16"/>
  <c r="N3" i="16"/>
  <c r="L3" i="16"/>
  <c r="N2" i="16"/>
  <c r="L2" i="16"/>
  <c r="N4" i="15"/>
  <c r="N3" i="15"/>
  <c r="N2" i="15"/>
  <c r="L6" i="15"/>
  <c r="L5" i="15"/>
  <c r="L4" i="15"/>
  <c r="L3" i="15"/>
  <c r="L2" i="15"/>
  <c r="I36" i="15"/>
  <c r="J36" i="15"/>
  <c r="K36" i="15"/>
  <c r="J8" i="15"/>
  <c r="K8" i="15"/>
  <c r="J9" i="15"/>
  <c r="K9" i="15"/>
  <c r="J10" i="15"/>
  <c r="K10" i="15"/>
  <c r="J11" i="15"/>
  <c r="K11" i="15"/>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D6"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C6" i="15"/>
  <c r="J8" i="13"/>
  <c r="K8" i="13"/>
  <c r="J9" i="13"/>
  <c r="K9" i="13"/>
  <c r="J10" i="13"/>
  <c r="K10" i="13"/>
  <c r="J11" i="13"/>
  <c r="K11" i="13"/>
  <c r="J12" i="13"/>
  <c r="K12" i="13"/>
  <c r="J13" i="13"/>
  <c r="K13" i="13"/>
  <c r="J14" i="13"/>
  <c r="K14" i="13"/>
  <c r="J15" i="13"/>
  <c r="K15" i="13"/>
  <c r="J16" i="13"/>
  <c r="K16" i="13"/>
  <c r="J17" i="13"/>
  <c r="K17" i="13"/>
  <c r="J18" i="13"/>
  <c r="K18" i="13"/>
  <c r="J19" i="13"/>
  <c r="K19" i="13"/>
  <c r="J20" i="13"/>
  <c r="K20" i="13"/>
  <c r="J21" i="13"/>
  <c r="K21" i="13"/>
  <c r="J22" i="13"/>
  <c r="K22" i="13"/>
  <c r="J23" i="13"/>
  <c r="K23" i="13"/>
  <c r="J24" i="13"/>
  <c r="K24" i="13"/>
  <c r="J25" i="13"/>
  <c r="K25" i="13"/>
  <c r="J26" i="13"/>
  <c r="K26" i="13"/>
  <c r="J27" i="13"/>
  <c r="K27" i="13"/>
  <c r="J28" i="13"/>
  <c r="K28" i="13"/>
  <c r="J29" i="13"/>
  <c r="K29" i="13"/>
  <c r="J30" i="13"/>
  <c r="K30" i="13"/>
  <c r="J31" i="13"/>
  <c r="K31" i="13"/>
  <c r="J32" i="13"/>
  <c r="K32" i="13"/>
  <c r="J33" i="13"/>
  <c r="K33" i="13"/>
  <c r="J34" i="13"/>
  <c r="K34" i="13"/>
  <c r="J35" i="13"/>
  <c r="K35" i="13"/>
  <c r="J36" i="13"/>
  <c r="K36" i="13"/>
  <c r="J37" i="13"/>
  <c r="K37" i="13"/>
  <c r="J38" i="13"/>
  <c r="K38" i="13"/>
  <c r="D6"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C6" i="13"/>
  <c r="C4" i="31"/>
  <c r="C4" i="20"/>
  <c r="C4" i="18"/>
  <c r="C4" i="17"/>
  <c r="C4" i="16"/>
  <c r="C4" i="15"/>
  <c r="C4" i="14"/>
  <c r="C4" i="13"/>
  <c r="C4" i="12"/>
  <c r="C4" i="11"/>
  <c r="C4" i="10"/>
  <c r="C4" i="9"/>
  <c r="E6" i="1"/>
  <c r="F6" i="1"/>
  <c r="E8" i="1"/>
  <c r="F8" i="1"/>
  <c r="E10" i="1"/>
  <c r="F10" i="1"/>
  <c r="E14" i="1"/>
  <c r="F14" i="1"/>
  <c r="E16" i="1"/>
  <c r="F16" i="1"/>
  <c r="E21" i="1"/>
  <c r="F21" i="1"/>
  <c r="E26" i="1"/>
  <c r="F26" i="1"/>
  <c r="E30" i="1"/>
  <c r="F30" i="1"/>
  <c r="E32" i="1"/>
  <c r="F32" i="1"/>
  <c r="E34" i="1"/>
  <c r="F34" i="1"/>
  <c r="C38" i="1"/>
  <c r="C2" i="1"/>
  <c r="C6" i="3"/>
  <c r="E6" i="2"/>
  <c r="F6" i="2"/>
  <c r="E8" i="2"/>
  <c r="F8" i="2"/>
  <c r="E14" i="2"/>
  <c r="F14" i="2"/>
  <c r="E16" i="2"/>
  <c r="F16" i="2"/>
  <c r="E21" i="2"/>
  <c r="F21" i="2"/>
  <c r="E26" i="2"/>
  <c r="F26" i="2"/>
  <c r="E30" i="2"/>
  <c r="F30" i="2"/>
  <c r="E32" i="2"/>
  <c r="F32" i="2"/>
  <c r="E34" i="2"/>
  <c r="F34" i="2"/>
  <c r="C38" i="2"/>
  <c r="C2" i="2"/>
  <c r="C7" i="3"/>
  <c r="E6" i="4"/>
  <c r="F6" i="4"/>
  <c r="E8" i="4"/>
  <c r="F8" i="4"/>
  <c r="E14" i="4"/>
  <c r="F14" i="4"/>
  <c r="E16" i="4"/>
  <c r="F16" i="4"/>
  <c r="E21" i="4"/>
  <c r="F21" i="4"/>
  <c r="E26" i="4"/>
  <c r="F26" i="4"/>
  <c r="E30" i="4"/>
  <c r="F30" i="4"/>
  <c r="E32" i="4"/>
  <c r="F32" i="4"/>
  <c r="E34" i="4"/>
  <c r="F34" i="4"/>
  <c r="C38" i="4"/>
  <c r="C2" i="4"/>
  <c r="C8" i="3"/>
  <c r="E6" i="5"/>
  <c r="F6" i="5"/>
  <c r="E8" i="5"/>
  <c r="F8" i="5"/>
  <c r="E10" i="5"/>
  <c r="F10" i="5"/>
  <c r="E14" i="5"/>
  <c r="F14" i="5"/>
  <c r="E16" i="5"/>
  <c r="F16" i="5"/>
  <c r="E21" i="5"/>
  <c r="F21" i="5"/>
  <c r="E26" i="5"/>
  <c r="F26" i="5"/>
  <c r="E30" i="5"/>
  <c r="F30" i="5"/>
  <c r="E32" i="5"/>
  <c r="F32" i="5"/>
  <c r="E34" i="5"/>
  <c r="F34" i="5"/>
  <c r="C38" i="5"/>
  <c r="C2" i="5"/>
  <c r="C9" i="3"/>
  <c r="E6" i="6"/>
  <c r="F6" i="6"/>
  <c r="E8" i="6"/>
  <c r="F8" i="6"/>
  <c r="E14" i="6"/>
  <c r="F14" i="6"/>
  <c r="E16" i="6"/>
  <c r="F16" i="6"/>
  <c r="E21" i="6"/>
  <c r="F21" i="6"/>
  <c r="E26" i="6"/>
  <c r="F26" i="6"/>
  <c r="E30" i="6"/>
  <c r="F30" i="6"/>
  <c r="E32" i="6"/>
  <c r="F32" i="6"/>
  <c r="E34" i="6"/>
  <c r="F34" i="6"/>
  <c r="C38" i="6"/>
  <c r="C2" i="6"/>
  <c r="C10" i="3"/>
  <c r="E6" i="7"/>
  <c r="F6" i="7"/>
  <c r="E8" i="7"/>
  <c r="F8" i="7"/>
  <c r="E10" i="7"/>
  <c r="F10" i="7"/>
  <c r="E14" i="7"/>
  <c r="F14" i="7"/>
  <c r="E16" i="7"/>
  <c r="F16" i="7"/>
  <c r="E21" i="7"/>
  <c r="F21" i="7"/>
  <c r="E26" i="7"/>
  <c r="F26" i="7"/>
  <c r="E30" i="7"/>
  <c r="F30" i="7"/>
  <c r="E32" i="7"/>
  <c r="F32" i="7"/>
  <c r="E34" i="7"/>
  <c r="F34" i="7"/>
  <c r="C38" i="7"/>
  <c r="C2" i="7"/>
  <c r="C11" i="3"/>
  <c r="E6" i="21"/>
  <c r="F6" i="21"/>
  <c r="E8" i="21"/>
  <c r="F8" i="21"/>
  <c r="E10" i="21"/>
  <c r="F10" i="21"/>
  <c r="E14" i="21"/>
  <c r="F14" i="21"/>
  <c r="E16" i="21"/>
  <c r="F16" i="21"/>
  <c r="E21" i="21"/>
  <c r="F21" i="21"/>
  <c r="E26" i="21"/>
  <c r="F26" i="21"/>
  <c r="E30" i="21"/>
  <c r="F30" i="21"/>
  <c r="E32" i="21"/>
  <c r="F32" i="21"/>
  <c r="E34" i="21"/>
  <c r="F34" i="21"/>
  <c r="C38" i="21"/>
  <c r="C2" i="21"/>
  <c r="C12" i="3"/>
  <c r="E6" i="22"/>
  <c r="F6" i="22"/>
  <c r="E8" i="22"/>
  <c r="F8" i="22"/>
  <c r="E10" i="22"/>
  <c r="F10" i="22"/>
  <c r="E14" i="22"/>
  <c r="F14" i="22"/>
  <c r="E16" i="22"/>
  <c r="F16" i="22"/>
  <c r="E21" i="22"/>
  <c r="F21" i="22"/>
  <c r="E26" i="22"/>
  <c r="F26" i="22"/>
  <c r="E30" i="22"/>
  <c r="F30" i="22"/>
  <c r="E32" i="22"/>
  <c r="F32" i="22"/>
  <c r="E34" i="22"/>
  <c r="F34" i="22"/>
  <c r="C38" i="22"/>
  <c r="C2" i="22"/>
  <c r="C13" i="3"/>
  <c r="G6" i="3"/>
  <c r="G7" i="3"/>
  <c r="G37" i="1"/>
  <c r="H37" i="1"/>
  <c r="E38" i="1"/>
  <c r="F2" i="1"/>
  <c r="D6" i="3"/>
  <c r="G37" i="2"/>
  <c r="H37" i="2"/>
  <c r="E38" i="2"/>
  <c r="F2" i="2"/>
  <c r="D7" i="3"/>
  <c r="G37" i="4"/>
  <c r="H37" i="4"/>
  <c r="E38" i="4"/>
  <c r="F2" i="4"/>
  <c r="D8" i="3"/>
  <c r="G37" i="5"/>
  <c r="H37" i="5"/>
  <c r="E38" i="5"/>
  <c r="F2" i="5"/>
  <c r="D9" i="3"/>
  <c r="G37" i="6"/>
  <c r="H37" i="6"/>
  <c r="E38" i="6"/>
  <c r="F2" i="6"/>
  <c r="D10" i="3"/>
  <c r="G37" i="7"/>
  <c r="H37" i="7"/>
  <c r="E38" i="7"/>
  <c r="F2" i="7"/>
  <c r="D11" i="3"/>
  <c r="G37" i="21"/>
  <c r="H37" i="21"/>
  <c r="E38" i="21"/>
  <c r="F2" i="21"/>
  <c r="D12" i="3"/>
  <c r="G37" i="22"/>
  <c r="H37" i="22"/>
  <c r="E38" i="22"/>
  <c r="F2" i="22"/>
  <c r="D13" i="3"/>
  <c r="G10" i="3"/>
  <c r="G12" i="3"/>
  <c r="C3" i="3"/>
  <c r="G16" i="3"/>
  <c r="G17" i="3"/>
  <c r="G20" i="3"/>
  <c r="G22" i="3"/>
  <c r="J8" i="9"/>
  <c r="K8" i="9"/>
  <c r="J9" i="9"/>
  <c r="K9" i="9"/>
  <c r="J10" i="9"/>
  <c r="K10" i="9"/>
  <c r="J11" i="9"/>
  <c r="K11" i="9"/>
  <c r="J12" i="9"/>
  <c r="K12" i="9"/>
  <c r="J13" i="9"/>
  <c r="K13" i="9"/>
  <c r="J14" i="9"/>
  <c r="K14" i="9"/>
  <c r="J15" i="9"/>
  <c r="K15" i="9"/>
  <c r="J16" i="9"/>
  <c r="K16" i="9"/>
  <c r="J17" i="9"/>
  <c r="K17" i="9"/>
  <c r="J18" i="9"/>
  <c r="K18" i="9"/>
  <c r="J19" i="9"/>
  <c r="K19" i="9"/>
  <c r="J20" i="9"/>
  <c r="K20" i="9"/>
  <c r="J21" i="9"/>
  <c r="K21" i="9"/>
  <c r="J22" i="9"/>
  <c r="K22" i="9"/>
  <c r="J23" i="9"/>
  <c r="K23" i="9"/>
  <c r="J24" i="9"/>
  <c r="K24" i="9"/>
  <c r="J25" i="9"/>
  <c r="K25" i="9"/>
  <c r="J26" i="9"/>
  <c r="K26" i="9"/>
  <c r="J27" i="9"/>
  <c r="K27" i="9"/>
  <c r="J28" i="9"/>
  <c r="K28" i="9"/>
  <c r="J29" i="9"/>
  <c r="K29" i="9"/>
  <c r="J30" i="9"/>
  <c r="K30" i="9"/>
  <c r="J31" i="9"/>
  <c r="K31" i="9"/>
  <c r="J32" i="9"/>
  <c r="K32" i="9"/>
  <c r="J33" i="9"/>
  <c r="K33" i="9"/>
  <c r="J34" i="9"/>
  <c r="K34" i="9"/>
  <c r="J35" i="9"/>
  <c r="K35" i="9"/>
  <c r="J36" i="9"/>
  <c r="K36" i="9"/>
  <c r="J37" i="9"/>
  <c r="K37" i="9"/>
  <c r="J38" i="9"/>
  <c r="K38" i="9"/>
  <c r="D6" i="9"/>
  <c r="E6" i="9"/>
  <c r="J8" i="10"/>
  <c r="K8" i="10"/>
  <c r="J9" i="10"/>
  <c r="K9" i="10"/>
  <c r="J10" i="10"/>
  <c r="K10" i="10"/>
  <c r="J11" i="10"/>
  <c r="K11" i="10"/>
  <c r="J12" i="10"/>
  <c r="K12" i="10"/>
  <c r="J13" i="10"/>
  <c r="K13" i="10"/>
  <c r="J14" i="10"/>
  <c r="K14" i="10"/>
  <c r="J15" i="10"/>
  <c r="K15" i="10"/>
  <c r="J16" i="10"/>
  <c r="K16" i="10"/>
  <c r="J17" i="10"/>
  <c r="K17" i="10"/>
  <c r="J18" i="10"/>
  <c r="K18" i="10"/>
  <c r="J19" i="10"/>
  <c r="K19" i="10"/>
  <c r="J20" i="10"/>
  <c r="K20" i="10"/>
  <c r="J21" i="10"/>
  <c r="K21" i="10"/>
  <c r="J22" i="10"/>
  <c r="K22" i="10"/>
  <c r="J23" i="10"/>
  <c r="K23" i="10"/>
  <c r="J24" i="10"/>
  <c r="K24" i="10"/>
  <c r="J25" i="10"/>
  <c r="K25" i="10"/>
  <c r="J26" i="10"/>
  <c r="K26" i="10"/>
  <c r="J27" i="10"/>
  <c r="K27" i="10"/>
  <c r="J28" i="10"/>
  <c r="K28" i="10"/>
  <c r="J29" i="10"/>
  <c r="K29" i="10"/>
  <c r="J30" i="10"/>
  <c r="K30" i="10"/>
  <c r="J31" i="10"/>
  <c r="K31" i="10"/>
  <c r="J32" i="10"/>
  <c r="K32" i="10"/>
  <c r="J33" i="10"/>
  <c r="K33" i="10"/>
  <c r="J34" i="10"/>
  <c r="K34" i="10"/>
  <c r="J35" i="10"/>
  <c r="K35" i="10"/>
  <c r="J36" i="10"/>
  <c r="K36" i="10"/>
  <c r="J37" i="10"/>
  <c r="K37" i="10"/>
  <c r="D6" i="10"/>
  <c r="E6" i="10"/>
  <c r="J8" i="11"/>
  <c r="K8" i="11"/>
  <c r="J9" i="11"/>
  <c r="K9" i="11"/>
  <c r="J10" i="11"/>
  <c r="K10" i="11"/>
  <c r="J11" i="11"/>
  <c r="K11" i="11"/>
  <c r="J12" i="11"/>
  <c r="K12" i="11"/>
  <c r="J13" i="11"/>
  <c r="K13" i="11"/>
  <c r="J14" i="11"/>
  <c r="K14" i="11"/>
  <c r="J15" i="11"/>
  <c r="K15" i="11"/>
  <c r="J16" i="11"/>
  <c r="K16" i="11"/>
  <c r="J17" i="11"/>
  <c r="K17" i="11"/>
  <c r="J18" i="11"/>
  <c r="K18" i="11"/>
  <c r="J19" i="11"/>
  <c r="K19" i="11"/>
  <c r="J20" i="11"/>
  <c r="K20" i="11"/>
  <c r="J21" i="11"/>
  <c r="K21" i="11"/>
  <c r="J22" i="11"/>
  <c r="K22" i="11"/>
  <c r="J23" i="11"/>
  <c r="K23" i="11"/>
  <c r="J24" i="11"/>
  <c r="K24" i="11"/>
  <c r="J25" i="11"/>
  <c r="K25" i="11"/>
  <c r="J26" i="11"/>
  <c r="K26" i="11"/>
  <c r="J27" i="11"/>
  <c r="K27" i="11"/>
  <c r="J28" i="11"/>
  <c r="K28" i="11"/>
  <c r="J29" i="11"/>
  <c r="K29" i="11"/>
  <c r="J30" i="11"/>
  <c r="K30" i="11"/>
  <c r="J31" i="11"/>
  <c r="K31" i="11"/>
  <c r="J32" i="11"/>
  <c r="K32" i="11"/>
  <c r="J33" i="11"/>
  <c r="K33" i="11"/>
  <c r="J34" i="11"/>
  <c r="K34" i="11"/>
  <c r="J35" i="11"/>
  <c r="K35" i="11"/>
  <c r="J36" i="11"/>
  <c r="K36" i="11"/>
  <c r="J37" i="11"/>
  <c r="K37" i="11"/>
  <c r="J38" i="11"/>
  <c r="K38" i="11"/>
  <c r="D6" i="11"/>
  <c r="E6" i="11"/>
  <c r="J8" i="12"/>
  <c r="K8" i="12"/>
  <c r="J9" i="12"/>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J29" i="12"/>
  <c r="K29" i="12"/>
  <c r="J30" i="12"/>
  <c r="K30" i="12"/>
  <c r="J31" i="12"/>
  <c r="K31" i="12"/>
  <c r="J32" i="12"/>
  <c r="K32" i="12"/>
  <c r="J33" i="12"/>
  <c r="K33" i="12"/>
  <c r="J34" i="12"/>
  <c r="K34" i="12"/>
  <c r="J35" i="12"/>
  <c r="K35" i="12"/>
  <c r="J36" i="12"/>
  <c r="K36" i="12"/>
  <c r="J37" i="12"/>
  <c r="K37" i="12"/>
  <c r="D6" i="12"/>
  <c r="E6" i="12"/>
  <c r="E6" i="13"/>
  <c r="J8" i="14"/>
  <c r="K8" i="14"/>
  <c r="J9" i="14"/>
  <c r="K9" i="14"/>
  <c r="J10" i="14"/>
  <c r="K10" i="14"/>
  <c r="J11" i="14"/>
  <c r="K11" i="14"/>
  <c r="J12" i="14"/>
  <c r="K12" i="14"/>
  <c r="J13" i="14"/>
  <c r="K13" i="14"/>
  <c r="J14" i="14"/>
  <c r="K14" i="14"/>
  <c r="J15" i="14"/>
  <c r="K15" i="14"/>
  <c r="J16" i="14"/>
  <c r="K16" i="14"/>
  <c r="J17" i="14"/>
  <c r="K17" i="14"/>
  <c r="J18" i="14"/>
  <c r="K18" i="14"/>
  <c r="J19" i="14"/>
  <c r="K19" i="14"/>
  <c r="J20" i="14"/>
  <c r="K20" i="14"/>
  <c r="J21" i="14"/>
  <c r="K21" i="14"/>
  <c r="J22" i="14"/>
  <c r="K22" i="14"/>
  <c r="J23" i="14"/>
  <c r="K23" i="14"/>
  <c r="J24" i="14"/>
  <c r="K24" i="14"/>
  <c r="J25" i="14"/>
  <c r="K25" i="14"/>
  <c r="J26" i="14"/>
  <c r="K26" i="14"/>
  <c r="J27" i="14"/>
  <c r="K27" i="14"/>
  <c r="J28" i="14"/>
  <c r="K28" i="14"/>
  <c r="J29" i="14"/>
  <c r="K29" i="14"/>
  <c r="J30" i="14"/>
  <c r="K30" i="14"/>
  <c r="J31" i="14"/>
  <c r="K31" i="14"/>
  <c r="J32" i="14"/>
  <c r="K32" i="14"/>
  <c r="J33" i="14"/>
  <c r="K33" i="14"/>
  <c r="J34" i="14"/>
  <c r="K34" i="14"/>
  <c r="J35" i="14"/>
  <c r="K35" i="14"/>
  <c r="J36" i="14"/>
  <c r="K36" i="14"/>
  <c r="J37" i="14"/>
  <c r="K37" i="14"/>
  <c r="J38" i="14"/>
  <c r="K38" i="14"/>
  <c r="D6" i="14"/>
  <c r="E6" i="14"/>
  <c r="E6" i="15"/>
  <c r="J8" i="16"/>
  <c r="K8" i="16"/>
  <c r="J9" i="16"/>
  <c r="K9" i="16"/>
  <c r="J10" i="16"/>
  <c r="K10" i="16"/>
  <c r="J11" i="16"/>
  <c r="K11" i="16"/>
  <c r="J12" i="16"/>
  <c r="K12" i="16"/>
  <c r="J13" i="16"/>
  <c r="K13" i="16"/>
  <c r="J14" i="16"/>
  <c r="K14" i="16"/>
  <c r="J15" i="16"/>
  <c r="K15" i="16"/>
  <c r="J16" i="16"/>
  <c r="K16" i="16"/>
  <c r="J17" i="16"/>
  <c r="K17" i="16"/>
  <c r="J18" i="16"/>
  <c r="K18" i="16"/>
  <c r="J19" i="16"/>
  <c r="K19" i="16"/>
  <c r="J20" i="16"/>
  <c r="K20" i="16"/>
  <c r="J21" i="16"/>
  <c r="K21" i="16"/>
  <c r="J22" i="16"/>
  <c r="K22" i="16"/>
  <c r="J23" i="16"/>
  <c r="K23" i="16"/>
  <c r="J24" i="16"/>
  <c r="K24" i="16"/>
  <c r="J25" i="16"/>
  <c r="K25" i="16"/>
  <c r="J26" i="16"/>
  <c r="K26" i="16"/>
  <c r="J27" i="16"/>
  <c r="K27" i="16"/>
  <c r="J28" i="16"/>
  <c r="K28" i="16"/>
  <c r="J29" i="16"/>
  <c r="K29" i="16"/>
  <c r="J30" i="16"/>
  <c r="K30" i="16"/>
  <c r="J31" i="16"/>
  <c r="K31" i="16"/>
  <c r="J32" i="16"/>
  <c r="K32" i="16"/>
  <c r="J33" i="16"/>
  <c r="K33" i="16"/>
  <c r="J34" i="16"/>
  <c r="K34" i="16"/>
  <c r="J35" i="16"/>
  <c r="K35" i="16"/>
  <c r="J36" i="16"/>
  <c r="K36" i="16"/>
  <c r="J37" i="16"/>
  <c r="K37" i="16"/>
  <c r="J38" i="16"/>
  <c r="K38" i="16"/>
  <c r="D6" i="16"/>
  <c r="E6" i="16"/>
  <c r="J8" i="17"/>
  <c r="K8" i="17"/>
  <c r="J9" i="17"/>
  <c r="K9" i="17"/>
  <c r="J10" i="17"/>
  <c r="K10" i="17"/>
  <c r="J11" i="17"/>
  <c r="K11" i="17"/>
  <c r="J12" i="17"/>
  <c r="K12" i="17"/>
  <c r="J13" i="17"/>
  <c r="K13" i="17"/>
  <c r="J14" i="17"/>
  <c r="K14" i="17"/>
  <c r="J15" i="17"/>
  <c r="K15" i="17"/>
  <c r="J16" i="17"/>
  <c r="K16" i="17"/>
  <c r="J17" i="17"/>
  <c r="K17" i="17"/>
  <c r="J18" i="17"/>
  <c r="K18" i="17"/>
  <c r="J19" i="17"/>
  <c r="K19" i="17"/>
  <c r="J20" i="17"/>
  <c r="K20" i="17"/>
  <c r="J21" i="17"/>
  <c r="K21" i="17"/>
  <c r="J22" i="17"/>
  <c r="K22" i="17"/>
  <c r="J23" i="17"/>
  <c r="K23" i="17"/>
  <c r="J24" i="17"/>
  <c r="K24" i="17"/>
  <c r="J25" i="17"/>
  <c r="K25" i="17"/>
  <c r="J26" i="17"/>
  <c r="K26" i="17"/>
  <c r="J27" i="17"/>
  <c r="K27" i="17"/>
  <c r="J28" i="17"/>
  <c r="K28" i="17"/>
  <c r="J29" i="17"/>
  <c r="K29" i="17"/>
  <c r="J30" i="17"/>
  <c r="K30" i="17"/>
  <c r="J31" i="17"/>
  <c r="K31" i="17"/>
  <c r="J32" i="17"/>
  <c r="K32" i="17"/>
  <c r="J33" i="17"/>
  <c r="K33" i="17"/>
  <c r="J34" i="17"/>
  <c r="K34" i="17"/>
  <c r="J35" i="17"/>
  <c r="K35" i="17"/>
  <c r="J36" i="17"/>
  <c r="K36" i="17"/>
  <c r="J37" i="17"/>
  <c r="K37" i="17"/>
  <c r="D6" i="17"/>
  <c r="E6" i="17"/>
  <c r="J8" i="18"/>
  <c r="K8" i="18"/>
  <c r="J9" i="18"/>
  <c r="K9" i="18"/>
  <c r="J10" i="18"/>
  <c r="K10" i="18"/>
  <c r="J11" i="18"/>
  <c r="K11" i="18"/>
  <c r="J12" i="18"/>
  <c r="K12" i="18"/>
  <c r="J13" i="18"/>
  <c r="K13" i="18"/>
  <c r="J14" i="18"/>
  <c r="K14" i="18"/>
  <c r="J15" i="18"/>
  <c r="K15" i="18"/>
  <c r="J16" i="18"/>
  <c r="K16" i="18"/>
  <c r="J17" i="18"/>
  <c r="K17" i="18"/>
  <c r="J18" i="18"/>
  <c r="K18" i="18"/>
  <c r="J19" i="18"/>
  <c r="K19" i="18"/>
  <c r="J20" i="18"/>
  <c r="K20" i="18"/>
  <c r="J21" i="18"/>
  <c r="K21" i="18"/>
  <c r="J22" i="18"/>
  <c r="K22" i="18"/>
  <c r="J23" i="18"/>
  <c r="K23" i="18"/>
  <c r="J24" i="18"/>
  <c r="K24" i="18"/>
  <c r="J25" i="18"/>
  <c r="K25" i="18"/>
  <c r="J26" i="18"/>
  <c r="K26" i="18"/>
  <c r="J27" i="18"/>
  <c r="K27" i="18"/>
  <c r="J28" i="18"/>
  <c r="K28" i="18"/>
  <c r="J29" i="18"/>
  <c r="K29" i="18"/>
  <c r="J30" i="18"/>
  <c r="K30" i="18"/>
  <c r="J31" i="18"/>
  <c r="K31" i="18"/>
  <c r="J32" i="18"/>
  <c r="K32" i="18"/>
  <c r="J33" i="18"/>
  <c r="K33" i="18"/>
  <c r="J34" i="18"/>
  <c r="K34" i="18"/>
  <c r="J35" i="18"/>
  <c r="K35" i="18"/>
  <c r="J36" i="18"/>
  <c r="K36" i="18"/>
  <c r="J37" i="18"/>
  <c r="K37" i="18"/>
  <c r="J38" i="18"/>
  <c r="K38" i="18"/>
  <c r="D6" i="18"/>
  <c r="E6" i="18"/>
  <c r="J8" i="20"/>
  <c r="K8" i="20"/>
  <c r="J9" i="20"/>
  <c r="K9" i="20"/>
  <c r="J10" i="20"/>
  <c r="K10" i="20"/>
  <c r="J11" i="20"/>
  <c r="K11" i="20"/>
  <c r="J12" i="20"/>
  <c r="K12" i="20"/>
  <c r="J13" i="20"/>
  <c r="K13"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J28" i="20"/>
  <c r="K28" i="20"/>
  <c r="J29" i="20"/>
  <c r="K29" i="20"/>
  <c r="J30" i="20"/>
  <c r="K30" i="20"/>
  <c r="J31" i="20"/>
  <c r="K31" i="20"/>
  <c r="J32" i="20"/>
  <c r="K32" i="20"/>
  <c r="J33" i="20"/>
  <c r="K33" i="20"/>
  <c r="J34" i="20"/>
  <c r="K34" i="20"/>
  <c r="J35" i="20"/>
  <c r="K35" i="20"/>
  <c r="J36" i="20"/>
  <c r="K36" i="20"/>
  <c r="J37" i="20"/>
  <c r="K37" i="20"/>
  <c r="D6" i="20"/>
  <c r="E6" i="20"/>
  <c r="J8" i="31"/>
  <c r="K8" i="31"/>
  <c r="J9" i="31"/>
  <c r="K9" i="31"/>
  <c r="J10" i="31"/>
  <c r="K10" i="31"/>
  <c r="J11" i="31"/>
  <c r="K11" i="31"/>
  <c r="J12" i="31"/>
  <c r="K12" i="31"/>
  <c r="J13" i="31"/>
  <c r="K13" i="31"/>
  <c r="J14" i="31"/>
  <c r="K14" i="31"/>
  <c r="J15" i="31"/>
  <c r="K15" i="31"/>
  <c r="J16" i="31"/>
  <c r="K16" i="31"/>
  <c r="J17" i="31"/>
  <c r="K17" i="31"/>
  <c r="J18" i="31"/>
  <c r="K18" i="31"/>
  <c r="J19" i="31"/>
  <c r="K19" i="31"/>
  <c r="J20" i="31"/>
  <c r="K20" i="31"/>
  <c r="J21" i="31"/>
  <c r="K21" i="31"/>
  <c r="J22" i="31"/>
  <c r="K22" i="31"/>
  <c r="J23" i="31"/>
  <c r="K23" i="31"/>
  <c r="J24" i="31"/>
  <c r="K24" i="31"/>
  <c r="J25" i="31"/>
  <c r="K25" i="31"/>
  <c r="J26" i="31"/>
  <c r="K26" i="31"/>
  <c r="J27" i="31"/>
  <c r="K27" i="31"/>
  <c r="J28" i="31"/>
  <c r="K28" i="31"/>
  <c r="J29" i="31"/>
  <c r="K29" i="31"/>
  <c r="J30" i="31"/>
  <c r="K30" i="31"/>
  <c r="J31" i="31"/>
  <c r="K31" i="31"/>
  <c r="J32" i="31"/>
  <c r="K32" i="31"/>
  <c r="J33" i="31"/>
  <c r="K33" i="31"/>
  <c r="J34" i="31"/>
  <c r="K34" i="31"/>
  <c r="J35" i="31"/>
  <c r="K35" i="31"/>
  <c r="J36" i="31"/>
  <c r="K36" i="31"/>
  <c r="J37" i="31"/>
  <c r="K37" i="31"/>
  <c r="J38" i="31"/>
  <c r="K38" i="31"/>
  <c r="D6" i="31"/>
  <c r="E6" i="31"/>
  <c r="C4" i="3"/>
  <c r="F4" i="3"/>
  <c r="I4" i="3"/>
  <c r="E9" i="25"/>
  <c r="E9" i="24"/>
  <c r="E9" i="6"/>
  <c r="E9" i="5"/>
  <c r="E9" i="4"/>
  <c r="E13" i="27"/>
  <c r="E12" i="27"/>
  <c r="E11" i="27"/>
  <c r="E9" i="27"/>
  <c r="E13" i="26"/>
  <c r="E12" i="26"/>
  <c r="E11" i="26"/>
  <c r="E9" i="26"/>
  <c r="E12" i="25"/>
  <c r="E12" i="24"/>
  <c r="E12" i="6"/>
  <c r="E12" i="5"/>
  <c r="E12" i="4"/>
  <c r="E12" i="2"/>
  <c r="E12" i="1"/>
  <c r="E13" i="23"/>
  <c r="E12" i="23"/>
  <c r="E11" i="23"/>
  <c r="E9" i="23"/>
  <c r="I37" i="14"/>
  <c r="I38"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C6" i="14"/>
  <c r="I27" i="20"/>
  <c r="I28" i="20"/>
  <c r="I29" i="20"/>
  <c r="I30" i="20"/>
  <c r="I31" i="20"/>
  <c r="I32" i="20"/>
  <c r="I33" i="20"/>
  <c r="I34" i="20"/>
  <c r="I35" i="20"/>
  <c r="I8" i="20"/>
  <c r="I9" i="20"/>
  <c r="I10" i="20"/>
  <c r="I11" i="20"/>
  <c r="I12" i="20"/>
  <c r="I13" i="20"/>
  <c r="I14" i="20"/>
  <c r="I15" i="20"/>
  <c r="I16" i="20"/>
  <c r="I17" i="20"/>
  <c r="I18" i="20"/>
  <c r="I19" i="20"/>
  <c r="I20" i="20"/>
  <c r="I21" i="20"/>
  <c r="I22" i="20"/>
  <c r="I23" i="20"/>
  <c r="I24" i="20"/>
  <c r="I25" i="20"/>
  <c r="I26" i="20"/>
  <c r="I36" i="20"/>
  <c r="I37" i="20"/>
  <c r="C6" i="20"/>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C6" i="9"/>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C6" i="10"/>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C6" i="11"/>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C6" i="12"/>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C6" i="16"/>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C6" i="17"/>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C6" i="18"/>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C6" i="31"/>
  <c r="G25" i="3"/>
  <c r="F26" i="3"/>
  <c r="I26" i="3"/>
  <c r="E22" i="27"/>
  <c r="E20" i="27"/>
  <c r="E19" i="27"/>
  <c r="E18" i="27"/>
  <c r="E17" i="27"/>
  <c r="E15" i="27"/>
  <c r="E7" i="27"/>
  <c r="E5" i="27"/>
  <c r="E4" i="27"/>
  <c r="E22" i="26"/>
  <c r="E20" i="26"/>
  <c r="E19" i="26"/>
  <c r="E18" i="26"/>
  <c r="E17" i="26"/>
  <c r="E15" i="26"/>
  <c r="E7" i="26"/>
  <c r="E5" i="26"/>
  <c r="E4" i="26"/>
  <c r="E22" i="25"/>
  <c r="E21" i="25"/>
  <c r="E20" i="25"/>
  <c r="E19" i="25"/>
  <c r="E18" i="25"/>
  <c r="E17" i="25"/>
  <c r="E15" i="25"/>
  <c r="E13" i="25"/>
  <c r="E11" i="25"/>
  <c r="E7" i="25"/>
  <c r="E5" i="25"/>
  <c r="E4" i="25"/>
  <c r="E22" i="24"/>
  <c r="E20" i="24"/>
  <c r="E19" i="24"/>
  <c r="E18" i="24"/>
  <c r="E17" i="24"/>
  <c r="E15" i="24"/>
  <c r="E13" i="24"/>
  <c r="E11" i="24"/>
  <c r="E7" i="24"/>
  <c r="E5" i="24"/>
  <c r="E4" i="24"/>
  <c r="E22" i="23"/>
  <c r="E20" i="23"/>
  <c r="E19" i="23"/>
  <c r="E18" i="23"/>
  <c r="E17" i="23"/>
  <c r="E15" i="23"/>
  <c r="E7" i="23"/>
  <c r="E5" i="23"/>
  <c r="E4" i="23"/>
  <c r="E22" i="6"/>
  <c r="E20" i="6"/>
  <c r="E19" i="6"/>
  <c r="E18" i="6"/>
  <c r="E17" i="6"/>
  <c r="E15" i="6"/>
  <c r="E13" i="6"/>
  <c r="E11" i="6"/>
  <c r="E7" i="6"/>
  <c r="E5" i="6"/>
  <c r="E4" i="6"/>
  <c r="E22" i="5"/>
  <c r="E20" i="5"/>
  <c r="E19" i="5"/>
  <c r="E18" i="5"/>
  <c r="E17" i="5"/>
  <c r="E15" i="5"/>
  <c r="E13" i="5"/>
  <c r="E11" i="5"/>
  <c r="E7" i="5"/>
  <c r="E5" i="5"/>
  <c r="E4" i="5"/>
  <c r="E22" i="4"/>
  <c r="E20" i="4"/>
  <c r="E19" i="4"/>
  <c r="E18" i="4"/>
  <c r="E17" i="4"/>
  <c r="E15" i="4"/>
  <c r="E13" i="4"/>
  <c r="E11" i="4"/>
  <c r="E7" i="4"/>
  <c r="E5" i="4"/>
  <c r="E4" i="4"/>
  <c r="E22" i="2"/>
  <c r="E20" i="2"/>
  <c r="E19" i="2"/>
  <c r="E18" i="2"/>
  <c r="E17" i="2"/>
  <c r="E15" i="2"/>
  <c r="E13" i="2"/>
  <c r="E11" i="2"/>
  <c r="E7" i="2"/>
  <c r="E5" i="2"/>
  <c r="E4" i="2"/>
  <c r="E22" i="1"/>
  <c r="E20" i="1"/>
  <c r="E19" i="1"/>
  <c r="E18" i="1"/>
  <c r="E17" i="1"/>
  <c r="E15" i="1"/>
  <c r="E13" i="1"/>
  <c r="E11" i="1"/>
  <c r="E9" i="1"/>
  <c r="E7" i="1"/>
  <c r="E5" i="1"/>
  <c r="E4" i="1"/>
  <c r="E23" i="3"/>
  <c r="E14" i="3"/>
  <c r="E24" i="3"/>
  <c r="E23" i="1"/>
  <c r="E24" i="1"/>
  <c r="E25" i="1"/>
  <c r="E27" i="1"/>
  <c r="E28" i="1"/>
  <c r="E29" i="1"/>
  <c r="E31" i="1"/>
  <c r="E33" i="1"/>
  <c r="E35" i="1"/>
  <c r="E36" i="1"/>
  <c r="B23" i="2"/>
  <c r="B24" i="2"/>
  <c r="B25" i="2"/>
  <c r="B26" i="2"/>
  <c r="B27" i="2"/>
  <c r="B28" i="2"/>
  <c r="B29" i="2"/>
  <c r="B30" i="2"/>
  <c r="B31" i="2"/>
  <c r="B32" i="2"/>
  <c r="B33" i="2"/>
  <c r="B34" i="2"/>
  <c r="B35" i="2"/>
  <c r="B36" i="2"/>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11" i="30"/>
  <c r="B10" i="30"/>
  <c r="B9" i="30"/>
  <c r="B8" i="30"/>
  <c r="B7" i="30"/>
  <c r="B6" i="30"/>
  <c r="B5" i="30"/>
  <c r="B4" i="30"/>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B8" i="29"/>
  <c r="B7" i="29"/>
  <c r="B6" i="29"/>
  <c r="B5" i="29"/>
  <c r="B4" i="29"/>
  <c r="B36" i="28"/>
  <c r="B35" i="28"/>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B8" i="28"/>
  <c r="B7" i="28"/>
  <c r="B6" i="28"/>
  <c r="B5" i="28"/>
  <c r="B4" i="28"/>
  <c r="B36" i="27"/>
  <c r="B35" i="27"/>
  <c r="B34" i="27"/>
  <c r="B33" i="27"/>
  <c r="B32" i="27"/>
  <c r="B31" i="27"/>
  <c r="B30" i="27"/>
  <c r="B29" i="27"/>
  <c r="B28" i="27"/>
  <c r="B27" i="27"/>
  <c r="B26" i="27"/>
  <c r="B25" i="27"/>
  <c r="B24" i="27"/>
  <c r="B23" i="27"/>
  <c r="B36" i="26"/>
  <c r="B35" i="26"/>
  <c r="B34" i="26"/>
  <c r="B33" i="26"/>
  <c r="B32" i="26"/>
  <c r="B31" i="26"/>
  <c r="B30" i="26"/>
  <c r="B29" i="26"/>
  <c r="B28" i="26"/>
  <c r="B27" i="26"/>
  <c r="B26" i="26"/>
  <c r="B25" i="26"/>
  <c r="B24" i="26"/>
  <c r="B23" i="26"/>
  <c r="B36" i="25"/>
  <c r="B35" i="25"/>
  <c r="B34" i="25"/>
  <c r="B33" i="25"/>
  <c r="B32" i="25"/>
  <c r="B31" i="25"/>
  <c r="B30" i="25"/>
  <c r="B29" i="25"/>
  <c r="B28" i="25"/>
  <c r="B27" i="25"/>
  <c r="B26" i="25"/>
  <c r="B25" i="25"/>
  <c r="B24" i="25"/>
  <c r="B23" i="25"/>
  <c r="B23" i="24"/>
  <c r="B24" i="24"/>
  <c r="B25" i="24"/>
  <c r="B26" i="24"/>
  <c r="B27" i="24"/>
  <c r="B28" i="24"/>
  <c r="B29" i="24"/>
  <c r="B30" i="24"/>
  <c r="B31" i="24"/>
  <c r="B32" i="24"/>
  <c r="B33" i="24"/>
  <c r="B34" i="24"/>
  <c r="B35" i="24"/>
  <c r="B36" i="24"/>
  <c r="E36" i="30"/>
  <c r="E35" i="30"/>
  <c r="E33" i="30"/>
  <c r="E31" i="30"/>
  <c r="E29" i="30"/>
  <c r="E28" i="30"/>
  <c r="E27" i="30"/>
  <c r="E25" i="30"/>
  <c r="E24" i="30"/>
  <c r="E23" i="30"/>
  <c r="E22" i="30"/>
  <c r="E20" i="30"/>
  <c r="E19" i="30"/>
  <c r="E18" i="30"/>
  <c r="E17" i="30"/>
  <c r="E15" i="30"/>
  <c r="E13" i="30"/>
  <c r="E12" i="30"/>
  <c r="E11" i="30"/>
  <c r="E9" i="30"/>
  <c r="E7" i="30"/>
  <c r="E5" i="30"/>
  <c r="E4" i="30"/>
  <c r="E36" i="29"/>
  <c r="E35" i="29"/>
  <c r="E33" i="29"/>
  <c r="E31" i="29"/>
  <c r="E29" i="29"/>
  <c r="E28" i="29"/>
  <c r="E27" i="29"/>
  <c r="E25" i="29"/>
  <c r="E24" i="29"/>
  <c r="E23" i="29"/>
  <c r="E22" i="29"/>
  <c r="E20" i="29"/>
  <c r="E19" i="29"/>
  <c r="E18" i="29"/>
  <c r="E17" i="29"/>
  <c r="E15" i="29"/>
  <c r="E13" i="29"/>
  <c r="E12" i="29"/>
  <c r="E11" i="29"/>
  <c r="E9" i="29"/>
  <c r="E7" i="29"/>
  <c r="E5" i="29"/>
  <c r="E4" i="29"/>
  <c r="E36" i="28"/>
  <c r="E35" i="28"/>
  <c r="E33" i="28"/>
  <c r="E31" i="28"/>
  <c r="E29" i="28"/>
  <c r="E28" i="28"/>
  <c r="E27" i="28"/>
  <c r="E25" i="28"/>
  <c r="E24" i="28"/>
  <c r="E23" i="28"/>
  <c r="E22" i="28"/>
  <c r="E20" i="28"/>
  <c r="E19" i="28"/>
  <c r="E18" i="28"/>
  <c r="E17" i="28"/>
  <c r="E15" i="28"/>
  <c r="E13" i="28"/>
  <c r="E12" i="28"/>
  <c r="E11" i="28"/>
  <c r="E9" i="28"/>
  <c r="E7" i="28"/>
  <c r="E5" i="28"/>
  <c r="E4" i="28"/>
  <c r="E36" i="27"/>
  <c r="E35" i="27"/>
  <c r="E33" i="27"/>
  <c r="E31" i="27"/>
  <c r="E29" i="27"/>
  <c r="E28" i="27"/>
  <c r="E27" i="27"/>
  <c r="E25" i="27"/>
  <c r="E24" i="27"/>
  <c r="E23" i="27"/>
  <c r="E36" i="26"/>
  <c r="E35" i="26"/>
  <c r="E33" i="26"/>
  <c r="E31" i="26"/>
  <c r="E29" i="26"/>
  <c r="E28" i="26"/>
  <c r="E27" i="26"/>
  <c r="E25" i="26"/>
  <c r="E24" i="26"/>
  <c r="E23" i="26"/>
  <c r="E36" i="25"/>
  <c r="E35" i="25"/>
  <c r="E33" i="25"/>
  <c r="E31" i="25"/>
  <c r="E29" i="25"/>
  <c r="E28" i="25"/>
  <c r="E27" i="25"/>
  <c r="E25" i="25"/>
  <c r="E24" i="25"/>
  <c r="E23" i="25"/>
  <c r="E36" i="24"/>
  <c r="E35" i="24"/>
  <c r="E33" i="24"/>
  <c r="E31" i="24"/>
  <c r="E29" i="24"/>
  <c r="E28" i="24"/>
  <c r="E27" i="24"/>
  <c r="E25" i="24"/>
  <c r="E24" i="24"/>
  <c r="E23" i="24"/>
  <c r="E36" i="23"/>
  <c r="E35" i="23"/>
  <c r="E33" i="23"/>
  <c r="E31" i="23"/>
  <c r="E29" i="23"/>
  <c r="E28" i="23"/>
  <c r="E27" i="23"/>
  <c r="E25" i="23"/>
  <c r="E24" i="23"/>
  <c r="E23" i="23"/>
  <c r="B36" i="5"/>
  <c r="B35" i="5"/>
  <c r="B34" i="5"/>
  <c r="B33" i="5"/>
  <c r="B32" i="5"/>
  <c r="B31" i="5"/>
  <c r="B30" i="5"/>
  <c r="B29" i="5"/>
  <c r="B28" i="5"/>
  <c r="B27" i="5"/>
  <c r="B26" i="5"/>
  <c r="B25" i="5"/>
  <c r="B24" i="5"/>
  <c r="B23" i="5"/>
  <c r="B36" i="4"/>
  <c r="B35" i="4"/>
  <c r="B34" i="4"/>
  <c r="B33" i="4"/>
  <c r="B32" i="4"/>
  <c r="B31" i="4"/>
  <c r="B30" i="4"/>
  <c r="B29" i="4"/>
  <c r="B28" i="4"/>
  <c r="B27" i="4"/>
  <c r="B26" i="4"/>
  <c r="B25" i="4"/>
  <c r="B24" i="4"/>
  <c r="B23" i="4"/>
  <c r="E36" i="22"/>
  <c r="B36" i="22"/>
  <c r="E35" i="22"/>
  <c r="B35" i="22"/>
  <c r="B34" i="22"/>
  <c r="E33" i="22"/>
  <c r="B33" i="22"/>
  <c r="B32" i="22"/>
  <c r="E31" i="22"/>
  <c r="B31" i="22"/>
  <c r="B30" i="22"/>
  <c r="E29" i="22"/>
  <c r="B29" i="22"/>
  <c r="E28" i="22"/>
  <c r="B28" i="22"/>
  <c r="E27" i="22"/>
  <c r="B27" i="22"/>
  <c r="B26" i="22"/>
  <c r="E25" i="22"/>
  <c r="B25" i="22"/>
  <c r="E24" i="22"/>
  <c r="B24" i="22"/>
  <c r="E23" i="22"/>
  <c r="B23" i="22"/>
  <c r="E22" i="22"/>
  <c r="B22" i="22"/>
  <c r="B21" i="22"/>
  <c r="E20" i="22"/>
  <c r="B20" i="22"/>
  <c r="E19" i="22"/>
  <c r="B19" i="22"/>
  <c r="E18" i="22"/>
  <c r="B18" i="22"/>
  <c r="E17" i="22"/>
  <c r="B17" i="22"/>
  <c r="B16" i="22"/>
  <c r="E15" i="22"/>
  <c r="B15" i="22"/>
  <c r="B14" i="22"/>
  <c r="E13" i="22"/>
  <c r="B13" i="22"/>
  <c r="E12" i="22"/>
  <c r="B12" i="22"/>
  <c r="E11" i="22"/>
  <c r="B11" i="22"/>
  <c r="B10" i="22"/>
  <c r="E9" i="22"/>
  <c r="B9" i="22"/>
  <c r="B8" i="22"/>
  <c r="E7" i="22"/>
  <c r="B7" i="22"/>
  <c r="B6" i="22"/>
  <c r="E5" i="22"/>
  <c r="B5" i="22"/>
  <c r="E4" i="22"/>
  <c r="B4" i="22"/>
  <c r="E36" i="21"/>
  <c r="B36" i="21"/>
  <c r="E35" i="21"/>
  <c r="B35" i="21"/>
  <c r="B34" i="21"/>
  <c r="E33" i="21"/>
  <c r="B33" i="21"/>
  <c r="B32" i="21"/>
  <c r="E31" i="21"/>
  <c r="B31" i="21"/>
  <c r="B30" i="21"/>
  <c r="E29" i="21"/>
  <c r="B29" i="21"/>
  <c r="E28" i="21"/>
  <c r="B28" i="21"/>
  <c r="E27" i="21"/>
  <c r="B27" i="21"/>
  <c r="B26" i="21"/>
  <c r="E25" i="21"/>
  <c r="B25" i="21"/>
  <c r="E24" i="21"/>
  <c r="B24" i="21"/>
  <c r="E23" i="21"/>
  <c r="B23" i="21"/>
  <c r="E22" i="21"/>
  <c r="B22" i="21"/>
  <c r="B21" i="21"/>
  <c r="E20" i="21"/>
  <c r="B20" i="21"/>
  <c r="E19" i="21"/>
  <c r="B19" i="21"/>
  <c r="E18" i="21"/>
  <c r="B18" i="21"/>
  <c r="E17" i="21"/>
  <c r="B17" i="21"/>
  <c r="B16" i="21"/>
  <c r="E15" i="21"/>
  <c r="B15" i="21"/>
  <c r="B14" i="21"/>
  <c r="E13" i="21"/>
  <c r="B13" i="21"/>
  <c r="E12" i="21"/>
  <c r="B12" i="21"/>
  <c r="E11" i="21"/>
  <c r="B11" i="21"/>
  <c r="B10" i="21"/>
  <c r="E9" i="21"/>
  <c r="B9" i="21"/>
  <c r="B8" i="21"/>
  <c r="E7" i="21"/>
  <c r="B7" i="21"/>
  <c r="B6" i="21"/>
  <c r="E5" i="21"/>
  <c r="B5" i="21"/>
  <c r="E4" i="21"/>
  <c r="B4" i="21"/>
  <c r="E36" i="7"/>
  <c r="E35" i="7"/>
  <c r="E33" i="7"/>
  <c r="E31" i="7"/>
  <c r="E29" i="7"/>
  <c r="E28" i="7"/>
  <c r="E27" i="7"/>
  <c r="E25" i="7"/>
  <c r="E24" i="7"/>
  <c r="E23" i="7"/>
  <c r="E22" i="7"/>
  <c r="E20" i="7"/>
  <c r="E19" i="7"/>
  <c r="E18" i="7"/>
  <c r="E17" i="7"/>
  <c r="E15" i="7"/>
  <c r="E13" i="7"/>
  <c r="E12" i="7"/>
  <c r="E11" i="7"/>
  <c r="E9" i="7"/>
  <c r="E7" i="7"/>
  <c r="E5" i="7"/>
  <c r="E4" i="7"/>
  <c r="E36" i="6"/>
  <c r="E35" i="6"/>
  <c r="E33" i="6"/>
  <c r="E31" i="6"/>
  <c r="E29" i="6"/>
  <c r="E28" i="6"/>
  <c r="E27" i="6"/>
  <c r="E25" i="6"/>
  <c r="E24" i="6"/>
  <c r="E23" i="6"/>
  <c r="E36" i="5"/>
  <c r="E35" i="5"/>
  <c r="E33" i="5"/>
  <c r="E31" i="5"/>
  <c r="E29" i="5"/>
  <c r="E28" i="5"/>
  <c r="E27" i="5"/>
  <c r="E25" i="5"/>
  <c r="E24" i="5"/>
  <c r="E23" i="5"/>
  <c r="E36" i="4"/>
  <c r="E35" i="4"/>
  <c r="E33" i="4"/>
  <c r="E31" i="4"/>
  <c r="E29" i="4"/>
  <c r="E28" i="4"/>
  <c r="E27" i="4"/>
  <c r="E25" i="4"/>
  <c r="E24" i="4"/>
  <c r="E23" i="4"/>
  <c r="E36" i="2"/>
  <c r="E35" i="2"/>
  <c r="E33" i="2"/>
  <c r="E31" i="2"/>
  <c r="E29" i="2"/>
  <c r="E28" i="2"/>
  <c r="E27" i="2"/>
  <c r="E25" i="2"/>
  <c r="E24" i="2"/>
  <c r="E23" i="2"/>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6" i="6"/>
  <c r="B35" i="6"/>
  <c r="B34" i="6"/>
  <c r="B33" i="6"/>
  <c r="B32" i="6"/>
  <c r="B31" i="6"/>
  <c r="B30" i="6"/>
  <c r="B29" i="6"/>
  <c r="B28" i="6"/>
  <c r="B27" i="6"/>
  <c r="B26" i="6"/>
  <c r="B25" i="6"/>
  <c r="B24" i="6"/>
  <c r="B23" i="6"/>
  <c r="F37" i="23"/>
  <c r="F37" i="29"/>
  <c r="F37" i="24"/>
  <c r="F37" i="26"/>
  <c r="F37" i="5"/>
  <c r="F37" i="27"/>
  <c r="F37" i="25"/>
  <c r="F37" i="7"/>
  <c r="F37" i="21"/>
  <c r="F37" i="4"/>
  <c r="F37" i="28"/>
  <c r="F16" i="3"/>
  <c r="F1" i="24"/>
  <c r="F37" i="30"/>
  <c r="F37" i="22"/>
  <c r="F37" i="1"/>
  <c r="F37" i="6"/>
  <c r="F37" i="2"/>
  <c r="G3" i="31"/>
  <c r="G3" i="16"/>
  <c r="N4" i="9"/>
  <c r="N4" i="10"/>
  <c r="N4" i="11"/>
  <c r="N4" i="12"/>
  <c r="N4" i="13"/>
  <c r="N4" i="14"/>
  <c r="G3" i="12"/>
  <c r="G3" i="18"/>
  <c r="F1" i="5"/>
  <c r="F1" i="4"/>
  <c r="F20" i="3"/>
  <c r="F1" i="28"/>
  <c r="F1" i="7"/>
  <c r="F17" i="3"/>
  <c r="F1" i="25"/>
  <c r="G3" i="13"/>
  <c r="G3" i="9"/>
  <c r="F18" i="3"/>
  <c r="F1" i="26"/>
  <c r="F1" i="23"/>
  <c r="F1" i="6"/>
  <c r="F19" i="3"/>
  <c r="F1" i="27"/>
  <c r="G3" i="20"/>
  <c r="G3" i="14"/>
  <c r="G3" i="17"/>
  <c r="F1" i="30"/>
  <c r="F22" i="3"/>
  <c r="F1" i="21"/>
  <c r="F13" i="3"/>
  <c r="F1" i="2"/>
  <c r="G3" i="15"/>
  <c r="G3" i="10"/>
  <c r="G3" i="11"/>
  <c r="F1" i="29"/>
  <c r="F21" i="3"/>
  <c r="F1" i="22"/>
  <c r="F1" i="1"/>
  <c r="F15" i="3"/>
  <c r="F11" i="3"/>
  <c r="N2" i="10"/>
  <c r="N2" i="12"/>
  <c r="N2" i="14"/>
  <c r="N2" i="9"/>
  <c r="N2" i="11"/>
  <c r="N2" i="13"/>
  <c r="L4" i="11"/>
  <c r="L4" i="9"/>
  <c r="L4" i="12"/>
  <c r="L4" i="10"/>
  <c r="F8" i="3"/>
  <c r="L4" i="13"/>
  <c r="L4" i="14"/>
  <c r="L2" i="11"/>
  <c r="L2" i="12"/>
  <c r="L2" i="9"/>
  <c r="L2" i="13"/>
  <c r="L2" i="10"/>
  <c r="L2" i="14"/>
  <c r="F7" i="3"/>
  <c r="L3" i="9"/>
  <c r="L3" i="11"/>
  <c r="L3" i="13"/>
  <c r="L3" i="10"/>
  <c r="L3" i="12"/>
  <c r="L3" i="14"/>
  <c r="N3" i="12"/>
  <c r="N3" i="9"/>
  <c r="N3" i="10"/>
  <c r="N3" i="13"/>
  <c r="N3" i="14"/>
  <c r="F12" i="3"/>
  <c r="N3" i="11"/>
  <c r="L6" i="14"/>
  <c r="L6" i="12"/>
  <c r="L6" i="10"/>
  <c r="L6" i="9"/>
  <c r="L6" i="13"/>
  <c r="L6" i="11"/>
  <c r="F10" i="3"/>
  <c r="F9" i="3"/>
  <c r="L5" i="9"/>
  <c r="L5" i="11"/>
  <c r="L5" i="13"/>
  <c r="L5" i="10"/>
  <c r="L5" i="12"/>
  <c r="L5" i="14"/>
  <c r="F6" i="3"/>
  <c r="G2" i="31"/>
  <c r="G2" i="12"/>
  <c r="G2" i="17"/>
  <c r="G2" i="14"/>
  <c r="G2" i="20"/>
  <c r="G2" i="13"/>
  <c r="G2" i="18"/>
  <c r="G2" i="9"/>
  <c r="G2" i="16"/>
  <c r="G2" i="11"/>
  <c r="G2" i="10"/>
  <c r="G2" i="15"/>
  <c r="E4" i="9"/>
  <c r="G4" i="9"/>
  <c r="B6" i="9"/>
  <c r="I6" i="20"/>
  <c r="I6" i="13"/>
  <c r="I6" i="17"/>
  <c r="I6" i="16"/>
  <c r="I6" i="18"/>
  <c r="I6" i="12"/>
  <c r="I6" i="10"/>
  <c r="I6" i="11"/>
  <c r="I6" i="14"/>
  <c r="I6" i="9"/>
  <c r="I6" i="15"/>
  <c r="I6" i="31"/>
  <c r="G4" i="10"/>
  <c r="B6" i="10"/>
  <c r="G4" i="11"/>
  <c r="B6" i="11"/>
  <c r="G4" i="12"/>
  <c r="B6" i="12"/>
  <c r="G4" i="13"/>
  <c r="B6" i="13"/>
  <c r="G4" i="14"/>
  <c r="B6" i="14"/>
  <c r="G4" i="15"/>
  <c r="B6" i="15"/>
  <c r="G4" i="16"/>
  <c r="B6" i="16"/>
  <c r="G4" i="17"/>
  <c r="B6" i="17"/>
  <c r="G4" i="18"/>
  <c r="B6" i="18"/>
  <c r="G4" i="20"/>
  <c r="B6" i="20"/>
  <c r="G4" i="31"/>
  <c r="B6" i="31"/>
  <c r="E4" i="10"/>
  <c r="E4" i="11"/>
  <c r="E4" i="12"/>
  <c r="E4" i="13"/>
  <c r="E4" i="14"/>
  <c r="E4" i="15"/>
  <c r="E4" i="16"/>
  <c r="E4" i="17"/>
  <c r="E4" i="18"/>
  <c r="E4" i="20"/>
  <c r="E4" i="31"/>
  <c r="C2" i="31"/>
  <c r="C2" i="20"/>
  <c r="C2" i="18"/>
  <c r="C2" i="17"/>
  <c r="C2" i="16"/>
  <c r="C2" i="15"/>
  <c r="C2" i="14"/>
  <c r="C2" i="13"/>
  <c r="C2" i="12"/>
  <c r="C2" i="11"/>
  <c r="C2" i="10"/>
  <c r="C3" i="31"/>
  <c r="C3" i="20"/>
  <c r="C3" i="18"/>
  <c r="C3" i="17"/>
  <c r="C3" i="16"/>
  <c r="C3" i="15"/>
  <c r="C3" i="14"/>
  <c r="C3" i="13"/>
  <c r="C3" i="12"/>
  <c r="C3" i="11"/>
  <c r="C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Brown</author>
    <author>Sean D Brown</author>
    <author/>
  </authors>
  <commentList>
    <comment ref="H1" authorId="0" shapeId="0" xr:uid="{00000000-0006-0000-0000-000001000000}">
      <text>
        <r>
          <rPr>
            <sz val="18"/>
            <color indexed="81"/>
            <rFont val="Tahoma"/>
            <family val="2"/>
          </rPr>
          <t xml:space="preserve">Hours of Work Spreadsheet Tips and Tricks
1. Cells with a small </t>
        </r>
        <r>
          <rPr>
            <b/>
            <sz val="18"/>
            <color indexed="81"/>
            <rFont val="Tahoma"/>
            <family val="2"/>
          </rPr>
          <t xml:space="preserve">red triangle in the top right </t>
        </r>
        <r>
          <rPr>
            <sz val="18"/>
            <color indexed="81"/>
            <rFont val="Tahoma"/>
            <family val="2"/>
          </rPr>
          <t xml:space="preserve">corner have a helpful comment that can be displayed by placing your pointer on the cell.
2. Most cells on this page are locked and  </t>
        </r>
        <r>
          <rPr>
            <b/>
            <u/>
            <sz val="18"/>
            <color indexed="81"/>
            <rFont val="Tahoma"/>
            <family val="2"/>
          </rPr>
          <t>cannot</t>
        </r>
        <r>
          <rPr>
            <sz val="18"/>
            <color indexed="81"/>
            <rFont val="Tahoma"/>
            <family val="2"/>
          </rPr>
          <t xml:space="preserve"> be altered. The </t>
        </r>
        <r>
          <rPr>
            <b/>
            <sz val="18"/>
            <color indexed="81"/>
            <rFont val="Tahoma"/>
            <family val="2"/>
          </rPr>
          <t>"Number of Occurences</t>
        </r>
        <r>
          <rPr>
            <sz val="18"/>
            <color indexed="81"/>
            <rFont val="Tahoma"/>
            <family val="2"/>
          </rPr>
          <t xml:space="preserve">" cells for each day is the exception and needs to be entered.
3. The four blue rectangles at the top show your assignable hours, your FTE, and how many hours you have </t>
        </r>
        <r>
          <rPr>
            <b/>
            <u/>
            <sz val="18"/>
            <color indexed="81"/>
            <rFont val="Tahoma"/>
            <family val="2"/>
          </rPr>
          <t>left</t>
        </r>
        <r>
          <rPr>
            <sz val="18"/>
            <color indexed="81"/>
            <rFont val="Tahoma"/>
            <family val="2"/>
          </rPr>
          <t xml:space="preserve"> until you reach your </t>
        </r>
        <r>
          <rPr>
            <b/>
            <u/>
            <sz val="18"/>
            <color indexed="81"/>
            <rFont val="Tahoma"/>
            <family val="2"/>
          </rPr>
          <t>maximum assignable time</t>
        </r>
        <r>
          <rPr>
            <sz val="18"/>
            <color indexed="81"/>
            <rFont val="Tahoma"/>
            <family val="2"/>
          </rPr>
          <t xml:space="preserve">.  They are calculated based on the information you supply in the other sheets in this document.
4. The </t>
        </r>
        <r>
          <rPr>
            <b/>
            <sz val="18"/>
            <color indexed="81"/>
            <rFont val="Tahoma"/>
            <family val="2"/>
          </rPr>
          <t>"Typical FT Teacher Assignable Hours"</t>
        </r>
        <r>
          <rPr>
            <sz val="18"/>
            <color indexed="81"/>
            <rFont val="Tahoma"/>
            <family val="2"/>
          </rPr>
          <t xml:space="preserve"> cell is a very important piece of information to acquire, especially for part-time teachers.  Without it, calculating the correct part-time FTE will result in an inaccurate number.  This number is school (site) specific and is something that should be easily accessible from your school administration.
5. The </t>
        </r>
        <r>
          <rPr>
            <b/>
            <sz val="18"/>
            <color indexed="81"/>
            <rFont val="Tahoma"/>
            <family val="2"/>
          </rPr>
          <t>"TOTAL Additional Instructional Time"</t>
        </r>
        <r>
          <rPr>
            <sz val="18"/>
            <color indexed="81"/>
            <rFont val="Tahoma"/>
            <family val="2"/>
          </rPr>
          <t xml:space="preserve"> shows your annualized instructional time plus any additional instructional time you inputted in any of the months.
6. </t>
        </r>
        <r>
          <rPr>
            <b/>
            <sz val="18"/>
            <color indexed="81"/>
            <rFont val="Tahoma"/>
            <family val="2"/>
          </rPr>
          <t>Begin</t>
        </r>
        <r>
          <rPr>
            <sz val="18"/>
            <color indexed="81"/>
            <rFont val="Tahoma"/>
            <family val="2"/>
          </rPr>
          <t xml:space="preserve"> by entering your timetable information (both instructional and assignable time) </t>
        </r>
        <r>
          <rPr>
            <b/>
            <sz val="18"/>
            <color indexed="81"/>
            <rFont val="Tahoma"/>
            <family val="2"/>
          </rPr>
          <t>by clicking on the days</t>
        </r>
        <r>
          <rPr>
            <sz val="18"/>
            <color indexed="81"/>
            <rFont val="Tahoma"/>
            <family val="2"/>
          </rPr>
          <t xml:space="preserve">, located at the left of the page.
7. Use the </t>
        </r>
        <r>
          <rPr>
            <b/>
            <sz val="18"/>
            <color indexed="81"/>
            <rFont val="Tahoma"/>
            <family val="2"/>
          </rPr>
          <t>"Return to Main"</t>
        </r>
        <r>
          <rPr>
            <sz val="18"/>
            <color indexed="81"/>
            <rFont val="Tahoma"/>
            <family val="2"/>
          </rPr>
          <t xml:space="preserve"> link, located at the top right of the other pages, to return to this page.
8. Once your annualized assignable time is added in the days, choose one of the months (at the bottom of this page) to add your</t>
        </r>
        <r>
          <rPr>
            <b/>
            <sz val="18"/>
            <color indexed="81"/>
            <rFont val="Tahoma"/>
            <family val="2"/>
          </rPr>
          <t xml:space="preserve"> "Other Assignable Time"</t>
        </r>
        <r>
          <rPr>
            <sz val="18"/>
            <color indexed="81"/>
            <rFont val="Tahoma"/>
            <family val="2"/>
          </rPr>
          <t xml:space="preserve"> instances (Meet the teacher night, requirement to be at/stay at school for a set time, Teachers' Convention, etc.).</t>
        </r>
      </text>
    </comment>
    <comment ref="H2" authorId="0" shapeId="0" xr:uid="{00000000-0006-0000-0000-000002000000}">
      <text>
        <r>
          <rPr>
            <b/>
            <sz val="18"/>
            <color indexed="81"/>
            <rFont val="Tahoma"/>
            <family val="2"/>
          </rPr>
          <t>Hours of Work Spreadsheet Step by Step</t>
        </r>
        <r>
          <rPr>
            <sz val="18"/>
            <color indexed="81"/>
            <rFont val="Tahoma"/>
            <family val="2"/>
          </rPr>
          <t xml:space="preserve">
1. You will need the following information to complete this work:
  a. Your </t>
        </r>
        <r>
          <rPr>
            <b/>
            <sz val="18"/>
            <color indexed="81"/>
            <rFont val="Tahoma"/>
            <family val="2"/>
          </rPr>
          <t>timetable,</t>
        </r>
        <r>
          <rPr>
            <sz val="18"/>
            <color indexed="81"/>
            <rFont val="Tahoma"/>
            <family val="2"/>
          </rPr>
          <t xml:space="preserve"> with block start and end times.
  b. Your</t>
        </r>
        <r>
          <rPr>
            <b/>
            <sz val="18"/>
            <color indexed="81"/>
            <rFont val="Tahoma"/>
            <family val="2"/>
          </rPr>
          <t xml:space="preserve"> school calendar</t>
        </r>
        <r>
          <rPr>
            <sz val="18"/>
            <color indexed="81"/>
            <rFont val="Tahoma"/>
            <family val="2"/>
          </rPr>
          <t xml:space="preserve">, with all instructional and non-instructional days listed (including meet the teacher night, awards night, concerts, convention, etc.).
  c. Your </t>
        </r>
        <r>
          <rPr>
            <b/>
            <sz val="18"/>
            <color indexed="81"/>
            <rFont val="Tahoma"/>
            <family val="2"/>
          </rPr>
          <t>supervision schedule</t>
        </r>
        <r>
          <rPr>
            <sz val="18"/>
            <color indexed="81"/>
            <rFont val="Tahoma"/>
            <family val="2"/>
          </rPr>
          <t>, with start times and end times.
  d.</t>
        </r>
        <r>
          <rPr>
            <b/>
            <i/>
            <sz val="18"/>
            <color indexed="81"/>
            <rFont val="Tahoma"/>
            <family val="2"/>
          </rPr>
          <t xml:space="preserve"> If your are part-time</t>
        </r>
        <r>
          <rPr>
            <sz val="18"/>
            <color indexed="81"/>
            <rFont val="Tahoma"/>
            <family val="2"/>
          </rPr>
          <t xml:space="preserve">, you will need the number of full-time </t>
        </r>
        <r>
          <rPr>
            <b/>
            <sz val="18"/>
            <color indexed="81"/>
            <rFont val="Tahoma"/>
            <family val="2"/>
          </rPr>
          <t>ASSIGNABLE</t>
        </r>
        <r>
          <rPr>
            <sz val="18"/>
            <color indexed="81"/>
            <rFont val="Tahoma"/>
            <family val="2"/>
          </rPr>
          <t xml:space="preserve"> hours for a </t>
        </r>
        <r>
          <rPr>
            <b/>
            <sz val="18"/>
            <color indexed="81"/>
            <rFont val="Tahoma"/>
            <family val="2"/>
          </rPr>
          <t>typical teache</t>
        </r>
        <r>
          <rPr>
            <sz val="18"/>
            <color indexed="81"/>
            <rFont val="Tahoma"/>
            <family val="2"/>
          </rPr>
          <t xml:space="preserve">r in your school
2. </t>
        </r>
        <r>
          <rPr>
            <b/>
            <sz val="18"/>
            <color indexed="81"/>
            <rFont val="Tahoma"/>
            <family val="2"/>
          </rPr>
          <t>Begin</t>
        </r>
        <r>
          <rPr>
            <sz val="18"/>
            <color indexed="81"/>
            <rFont val="Tahoma"/>
            <family val="2"/>
          </rPr>
          <t xml:space="preserve"> by entering your timetable information (annualized</t>
        </r>
        <r>
          <rPr>
            <b/>
            <sz val="18"/>
            <color indexed="81"/>
            <rFont val="Tahoma"/>
            <family val="2"/>
          </rPr>
          <t>*</t>
        </r>
        <r>
          <rPr>
            <sz val="18"/>
            <color indexed="81"/>
            <rFont val="Tahoma"/>
            <family val="2"/>
          </rPr>
          <t xml:space="preserve"> instructional and assignable time) by clicking on the days, located at the left of the page.
3. After completing your timetable information, your next step is to fill in the </t>
        </r>
        <r>
          <rPr>
            <b/>
            <sz val="18"/>
            <color indexed="81"/>
            <rFont val="Tahoma"/>
            <family val="2"/>
          </rPr>
          <t>"Number of Occurrences For Day"</t>
        </r>
        <r>
          <rPr>
            <sz val="18"/>
            <color indexed="81"/>
            <rFont val="Tahoma"/>
            <family val="2"/>
          </rPr>
          <t xml:space="preserve"> cells on the main page.
4. Once you have completed all the days in your rotation, click on the months (bottom of the page) to enter in your</t>
        </r>
        <r>
          <rPr>
            <b/>
            <sz val="18"/>
            <color indexed="81"/>
            <rFont val="Tahoma"/>
            <family val="2"/>
          </rPr>
          <t xml:space="preserve"> "Other Assignable Time"**</t>
        </r>
        <r>
          <rPr>
            <sz val="18"/>
            <color indexed="81"/>
            <rFont val="Tahoma"/>
            <family val="2"/>
          </rPr>
          <t xml:space="preserve">.
5. If you are PT teacher, you will need to enter in the </t>
        </r>
        <r>
          <rPr>
            <b/>
            <sz val="18"/>
            <color indexed="81"/>
            <rFont val="Tahoma"/>
            <family val="2"/>
          </rPr>
          <t>"Typical FT Teacher ASSIGNABLE Hours"</t>
        </r>
        <r>
          <rPr>
            <sz val="18"/>
            <color indexed="81"/>
            <rFont val="Tahoma"/>
            <family val="2"/>
          </rPr>
          <t xml:space="preserve"> cell.
</t>
        </r>
        <r>
          <rPr>
            <b/>
            <sz val="18"/>
            <color indexed="81"/>
            <rFont val="Tahoma"/>
            <family val="2"/>
          </rPr>
          <t>*</t>
        </r>
        <r>
          <rPr>
            <sz val="18"/>
            <color indexed="81"/>
            <rFont val="Tahoma"/>
            <family val="2"/>
          </rPr>
          <t xml:space="preserve">Annualized is meant to refer to the instructional / assignable time you spend on an specific instructional day and that repeats everytime that day is in the instructional rotation.
</t>
        </r>
        <r>
          <rPr>
            <b/>
            <sz val="18"/>
            <color indexed="81"/>
            <rFont val="Tahoma"/>
            <family val="2"/>
          </rPr>
          <t>**</t>
        </r>
        <r>
          <rPr>
            <sz val="18"/>
            <color indexed="81"/>
            <rFont val="Tahoma"/>
            <family val="2"/>
          </rPr>
          <t xml:space="preserve"> Other Assignable Time is meant to refer to the instructional / assignable time that are "one offs" or those that are not repeated on a specific instructional day.</t>
        </r>
        <r>
          <rPr>
            <sz val="9"/>
            <color indexed="81"/>
            <rFont val="Tahoma"/>
            <family val="2"/>
          </rPr>
          <t xml:space="preserve">
</t>
        </r>
      </text>
    </comment>
    <comment ref="C3" authorId="0" shapeId="0" xr:uid="{00000000-0006-0000-0000-000003000000}">
      <text>
        <r>
          <rPr>
            <sz val="14"/>
            <color indexed="81"/>
            <rFont val="Tahoma"/>
            <family val="2"/>
          </rPr>
          <t xml:space="preserve">This cell is self-calculating and is the total amount of </t>
        </r>
        <r>
          <rPr>
            <b/>
            <u/>
            <sz val="14"/>
            <color indexed="81"/>
            <rFont val="Tahoma"/>
            <family val="2"/>
          </rPr>
          <t>Annualized Assigned Time</t>
        </r>
        <r>
          <rPr>
            <b/>
            <sz val="14"/>
            <color indexed="81"/>
            <rFont val="Tahoma"/>
            <family val="2"/>
          </rPr>
          <t xml:space="preserve"> </t>
        </r>
        <r>
          <rPr>
            <sz val="14"/>
            <color indexed="81"/>
            <rFont val="Tahoma"/>
            <family val="2"/>
          </rPr>
          <t>worked for this school year.</t>
        </r>
      </text>
    </comment>
    <comment ref="F3" authorId="0" shapeId="0" xr:uid="{00000000-0006-0000-0000-000004000000}">
      <text>
        <r>
          <rPr>
            <sz val="14"/>
            <color indexed="81"/>
            <rFont val="Tahoma"/>
            <family val="2"/>
          </rPr>
          <t xml:space="preserve">This cell is self-calculating and is generated when you input your FTE from August to June of the current school year. </t>
        </r>
        <r>
          <rPr>
            <b/>
            <i/>
            <sz val="14"/>
            <color indexed="81"/>
            <rFont val="Tahoma"/>
            <family val="2"/>
          </rPr>
          <t xml:space="preserve"> If you are part-time and your FTE changes, this cell will average it over the year.</t>
        </r>
      </text>
    </comment>
    <comment ref="H3" authorId="0" shapeId="0" xr:uid="{00000000-0006-0000-0000-000005000000}">
      <text>
        <r>
          <rPr>
            <sz val="14"/>
            <color indexed="81"/>
            <rFont val="Tahoma"/>
            <family val="2"/>
          </rPr>
          <t xml:space="preserve">Type  total </t>
        </r>
        <r>
          <rPr>
            <b/>
            <sz val="14"/>
            <color indexed="81"/>
            <rFont val="Tahoma"/>
            <family val="2"/>
          </rPr>
          <t>ASSIGNABLE</t>
        </r>
        <r>
          <rPr>
            <sz val="14"/>
            <color indexed="81"/>
            <rFont val="Tahoma"/>
            <family val="2"/>
          </rPr>
          <t xml:space="preserve"> hours (</t>
        </r>
        <r>
          <rPr>
            <b/>
            <sz val="14"/>
            <color indexed="81"/>
            <rFont val="Tahoma"/>
            <family val="2"/>
          </rPr>
          <t>max 1200</t>
        </r>
        <r>
          <rPr>
            <sz val="14"/>
            <color indexed="81"/>
            <rFont val="Tahoma"/>
            <family val="2"/>
          </rPr>
          <t xml:space="preserve">) for the </t>
        </r>
        <r>
          <rPr>
            <b/>
            <sz val="14"/>
            <color indexed="81"/>
            <rFont val="Tahoma"/>
            <family val="2"/>
          </rPr>
          <t>TYPICAL</t>
        </r>
        <r>
          <rPr>
            <sz val="14"/>
            <color indexed="81"/>
            <rFont val="Tahoma"/>
            <family val="2"/>
          </rPr>
          <t xml:space="preserve"> teacher in your building.  Assignable time is </t>
        </r>
        <r>
          <rPr>
            <b/>
            <sz val="14"/>
            <color indexed="81"/>
            <rFont val="Tahoma"/>
            <family val="2"/>
          </rPr>
          <t>inclusive</t>
        </r>
        <r>
          <rPr>
            <sz val="14"/>
            <color indexed="81"/>
            <rFont val="Tahoma"/>
            <family val="2"/>
          </rPr>
          <t xml:space="preserve"> of your instructional time.
</t>
        </r>
      </text>
    </comment>
    <comment ref="C4" authorId="1" shapeId="0" xr:uid="{00000000-0006-0000-0000-000006000000}">
      <text>
        <r>
          <rPr>
            <sz val="14"/>
            <color indexed="81"/>
            <rFont val="Calibri"/>
            <family val="2"/>
          </rPr>
          <t xml:space="preserve">This cell is self-calculating and is the total annualized number of </t>
        </r>
        <r>
          <rPr>
            <b/>
            <sz val="14"/>
            <color indexed="81"/>
            <rFont val="Calibri"/>
            <family val="2"/>
          </rPr>
          <t>Other Assignable Minutes</t>
        </r>
        <r>
          <rPr>
            <sz val="14"/>
            <color indexed="81"/>
            <rFont val="Calibri"/>
            <family val="2"/>
          </rPr>
          <t xml:space="preserve"> worked for this school year.</t>
        </r>
      </text>
    </comment>
    <comment ref="F4" authorId="0" shapeId="0" xr:uid="{00000000-0006-0000-0000-000007000000}">
      <text>
        <r>
          <rPr>
            <b/>
            <sz val="14"/>
            <color indexed="81"/>
            <rFont val="Tahoma"/>
            <family val="2"/>
          </rPr>
          <t>This cell is self-calculating and generated when you input your FTE from August to June of the current school year and incorporates 1200 assignable hours as the base.</t>
        </r>
        <r>
          <rPr>
            <sz val="9"/>
            <color indexed="81"/>
            <rFont val="Tahoma"/>
            <family val="2"/>
          </rPr>
          <t xml:space="preserve">
</t>
        </r>
      </text>
    </comment>
    <comment ref="I4" authorId="2" shapeId="0" xr:uid="{00000000-0006-0000-0000-000008000000}">
      <text>
        <r>
          <rPr>
            <sz val="10"/>
            <color rgb="FF595959"/>
            <rFont val="Verdana"/>
            <family val="2"/>
          </rPr>
          <t>This cell is self-calculating and shows the number of assignable hours you have left before you reach your maximum.</t>
        </r>
      </text>
    </comment>
    <comment ref="B5" authorId="0" shapeId="0" xr:uid="{00000000-0006-0000-0000-000009000000}">
      <text>
        <r>
          <rPr>
            <b/>
            <sz val="14"/>
            <color indexed="81"/>
            <rFont val="Tahoma"/>
            <family val="2"/>
          </rPr>
          <t>Click on a cell below to move to the correct day.</t>
        </r>
      </text>
    </comment>
    <comment ref="C5" authorId="0" shapeId="0" xr:uid="{00000000-0006-0000-0000-00000A000000}">
      <text>
        <r>
          <rPr>
            <sz val="14"/>
            <color indexed="81"/>
            <rFont val="Tahoma"/>
            <family val="2"/>
          </rPr>
          <t xml:space="preserve">This column of cells is self calculating and totals the number of </t>
        </r>
        <r>
          <rPr>
            <b/>
            <sz val="14"/>
            <color indexed="81"/>
            <rFont val="Tahoma"/>
            <family val="2"/>
          </rPr>
          <t>INSTRUCTIONAL</t>
        </r>
        <r>
          <rPr>
            <sz val="14"/>
            <color indexed="81"/>
            <rFont val="Tahoma"/>
            <family val="2"/>
          </rPr>
          <t xml:space="preserve"> minutes worked for this specific day.</t>
        </r>
      </text>
    </comment>
    <comment ref="D5" authorId="0" shapeId="0" xr:uid="{00000000-0006-0000-0000-00000B000000}">
      <text>
        <r>
          <rPr>
            <sz val="14"/>
            <color indexed="81"/>
            <rFont val="Tahoma"/>
            <family val="2"/>
          </rPr>
          <t xml:space="preserve">This column of cells is self calculating and totals the number of </t>
        </r>
        <r>
          <rPr>
            <b/>
            <u/>
            <sz val="14"/>
            <color indexed="81"/>
            <rFont val="Tahoma"/>
            <family val="2"/>
          </rPr>
          <t>ASSIGNABLE</t>
        </r>
        <r>
          <rPr>
            <sz val="14"/>
            <color indexed="81"/>
            <rFont val="Tahoma"/>
            <family val="2"/>
          </rPr>
          <t xml:space="preserve"> minutes worked for this specific day.</t>
        </r>
      </text>
    </comment>
    <comment ref="E5" authorId="0" shapeId="0" xr:uid="{00000000-0006-0000-0000-00000C000000}">
      <text>
        <r>
          <rPr>
            <sz val="14"/>
            <color indexed="81"/>
            <rFont val="Tahoma"/>
            <family val="2"/>
          </rPr>
          <t xml:space="preserve">This column of cells </t>
        </r>
        <r>
          <rPr>
            <b/>
            <u/>
            <sz val="14"/>
            <color indexed="81"/>
            <rFont val="Tahoma"/>
            <family val="2"/>
          </rPr>
          <t>REQUIRES</t>
        </r>
        <r>
          <rPr>
            <sz val="14"/>
            <color indexed="81"/>
            <rFont val="Tahoma"/>
            <family val="2"/>
          </rPr>
          <t xml:space="preserve"> you to include the number of occurences for each of the days in your rotation.</t>
        </r>
      </text>
    </comment>
    <comment ref="F5" authorId="0" shapeId="0" xr:uid="{00000000-0006-0000-0000-00000D000000}">
      <text>
        <r>
          <rPr>
            <sz val="14"/>
            <color indexed="81"/>
            <rFont val="Tahoma"/>
            <family val="2"/>
          </rPr>
          <t xml:space="preserve">This column of cells is </t>
        </r>
        <r>
          <rPr>
            <b/>
            <u/>
            <sz val="14"/>
            <color indexed="81"/>
            <rFont val="Tahoma"/>
            <family val="2"/>
          </rPr>
          <t>self calculating</t>
        </r>
        <r>
          <rPr>
            <sz val="14"/>
            <color indexed="81"/>
            <rFont val="Tahoma"/>
            <family val="2"/>
          </rPr>
          <t xml:space="preserve"> and totals the number of Assignable minutes (including instructional) for </t>
        </r>
        <r>
          <rPr>
            <b/>
            <sz val="14"/>
            <color indexed="81"/>
            <rFont val="Tahoma"/>
            <family val="2"/>
          </rPr>
          <t>each day</t>
        </r>
        <r>
          <rPr>
            <sz val="14"/>
            <color indexed="81"/>
            <rFont val="Tahoma"/>
            <family val="2"/>
          </rPr>
          <t xml:space="preserve">. </t>
        </r>
      </text>
    </comment>
    <comment ref="G5" authorId="0" shapeId="0" xr:uid="{00000000-0006-0000-0000-00000E000000}">
      <text>
        <r>
          <rPr>
            <b/>
            <sz val="14"/>
            <color indexed="81"/>
            <rFont val="Tahoma"/>
            <family val="2"/>
          </rPr>
          <t>The cells below are self calculating and show the total number of Instructional Minutes worked for this school year.</t>
        </r>
      </text>
    </comment>
    <comment ref="G8" authorId="0" shapeId="0" xr:uid="{00000000-0006-0000-0000-00000F000000}">
      <text>
        <r>
          <rPr>
            <b/>
            <sz val="14"/>
            <color indexed="81"/>
            <rFont val="Tahoma"/>
            <family val="2"/>
          </rPr>
          <t>The cells below are self calculating and show the Annualized Assignable Time for this school year.</t>
        </r>
      </text>
    </comment>
    <comment ref="G15" authorId="0" shapeId="0" xr:uid="{00000000-0006-0000-0000-000010000000}">
      <text>
        <r>
          <rPr>
            <b/>
            <sz val="14"/>
            <color indexed="81"/>
            <rFont val="Tahoma"/>
            <family val="2"/>
          </rPr>
          <t>The cells below are self calculating and show the total number of Instructional Minutes worked for this school year.</t>
        </r>
      </text>
    </comment>
    <comment ref="G18" authorId="0" shapeId="0" xr:uid="{00000000-0006-0000-0000-000011000000}">
      <text>
        <r>
          <rPr>
            <b/>
            <sz val="14"/>
            <color indexed="81"/>
            <rFont val="Tahoma"/>
            <family val="2"/>
          </rPr>
          <t>The cells below are self calculating and show the Annualized Assignable Time for this school year.</t>
        </r>
      </text>
    </comment>
    <comment ref="G25" authorId="0" shapeId="0" xr:uid="{00000000-0006-0000-0000-000012000000}">
      <text>
        <r>
          <rPr>
            <b/>
            <sz val="12"/>
            <color indexed="81"/>
            <rFont val="Tahoma"/>
            <family val="2"/>
          </rPr>
          <t>This cell is self calculating and adds any additional instructional time from each month.</t>
        </r>
        <r>
          <rPr>
            <sz val="9"/>
            <color indexed="81"/>
            <rFont val="Tahoma"/>
            <family val="2"/>
          </rPr>
          <t xml:space="preserve">
</t>
        </r>
      </text>
    </comment>
    <comment ref="G26" authorId="0" shapeId="0" xr:uid="{00000000-0006-0000-0000-000013000000}">
      <text>
        <r>
          <rPr>
            <b/>
            <sz val="12"/>
            <color indexed="81"/>
            <rFont val="Tahoma"/>
            <family val="2"/>
          </rPr>
          <t>This cell is self calculating and adds the Annualized Instructional Time to any Additional Instructional Time, if any, from each month.</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C3" authorId="0" shapeId="0" xr:uid="{00000000-0006-0000-0900-000001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900-000002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900-000003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900-000004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900-000005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A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A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A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A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A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A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B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B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B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B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B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B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C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C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C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C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C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C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D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D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D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D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D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D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E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E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E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E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E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E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E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E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E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E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F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F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F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F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F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F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F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F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F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F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10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10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10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10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10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10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10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10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10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10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100-000001000000}">
      <text>
        <r>
          <rPr>
            <b/>
            <sz val="14"/>
            <color indexed="81"/>
            <rFont val="Tahoma"/>
            <family val="2"/>
          </rPr>
          <t>Click on a cell below to move to the correct day.</t>
        </r>
      </text>
    </comment>
    <comment ref="D2" authorId="0" shapeId="0" xr:uid="{00000000-0006-0000-11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1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100-000004000000}">
      <text>
        <r>
          <rPr>
            <b/>
            <sz val="9"/>
            <color indexed="81"/>
            <rFont val="Tahoma"/>
            <family val="2"/>
          </rPr>
          <t>These are the total number of minutes worked for this specific day.</t>
        </r>
      </text>
    </comment>
    <comment ref="E6" authorId="0" shapeId="0" xr:uid="{00000000-0006-0000-11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1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1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1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1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1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200-000001000000}">
      <text>
        <r>
          <rPr>
            <b/>
            <sz val="14"/>
            <color indexed="81"/>
            <rFont val="Tahoma"/>
            <family val="2"/>
          </rPr>
          <t>Click on a cell below to move to the correct day.</t>
        </r>
      </text>
    </comment>
    <comment ref="D2" authorId="0" shapeId="0" xr:uid="{00000000-0006-0000-12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2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200-000004000000}">
      <text>
        <r>
          <rPr>
            <b/>
            <sz val="9"/>
            <color indexed="81"/>
            <rFont val="Tahoma"/>
            <family val="2"/>
          </rPr>
          <t>These are the total number of minutes worked for this specific day.</t>
        </r>
      </text>
    </comment>
    <comment ref="E6" authorId="0" shapeId="0" xr:uid="{00000000-0006-0000-12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2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2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2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2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2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C3" authorId="0" shapeId="0" xr:uid="{00000000-0006-0000-0100-000001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100-000002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100-000003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100-000004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100-000005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300-000001000000}">
      <text>
        <r>
          <rPr>
            <b/>
            <sz val="14"/>
            <color indexed="81"/>
            <rFont val="Tahoma"/>
            <family val="2"/>
          </rPr>
          <t>Click on a cell below to move to the correct day.</t>
        </r>
      </text>
    </comment>
    <comment ref="D2" authorId="0" shapeId="0" xr:uid="{00000000-0006-0000-13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3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300-000004000000}">
      <text>
        <r>
          <rPr>
            <b/>
            <sz val="9"/>
            <color indexed="81"/>
            <rFont val="Tahoma"/>
            <family val="2"/>
          </rPr>
          <t>These are the total number of minutes worked for this specific day.</t>
        </r>
      </text>
    </comment>
    <comment ref="E6" authorId="0" shapeId="0" xr:uid="{00000000-0006-0000-13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3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3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3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3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3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400-000001000000}">
      <text>
        <r>
          <rPr>
            <b/>
            <sz val="14"/>
            <color indexed="81"/>
            <rFont val="Tahoma"/>
            <family val="2"/>
          </rPr>
          <t>Click on a cell below to move to the correct day.</t>
        </r>
      </text>
    </comment>
    <comment ref="D2" authorId="0" shapeId="0" xr:uid="{00000000-0006-0000-14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4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400-000004000000}">
      <text>
        <r>
          <rPr>
            <b/>
            <sz val="9"/>
            <color indexed="81"/>
            <rFont val="Tahoma"/>
            <family val="2"/>
          </rPr>
          <t>These are the total number of minutes worked for this specific day.</t>
        </r>
      </text>
    </comment>
    <comment ref="E6" authorId="0" shapeId="0" xr:uid="{00000000-0006-0000-14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4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4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4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4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4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500-000001000000}">
      <text>
        <r>
          <rPr>
            <b/>
            <sz val="14"/>
            <color indexed="81"/>
            <rFont val="Tahoma"/>
            <family val="2"/>
          </rPr>
          <t>Click on a cell below to move to the correct day.</t>
        </r>
      </text>
    </comment>
    <comment ref="D2" authorId="0" shapeId="0" xr:uid="{00000000-0006-0000-15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5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500-000004000000}">
      <text>
        <r>
          <rPr>
            <b/>
            <sz val="9"/>
            <color indexed="81"/>
            <rFont val="Tahoma"/>
            <family val="2"/>
          </rPr>
          <t>These are the total number of minutes worked for this specific day.</t>
        </r>
      </text>
    </comment>
    <comment ref="E6" authorId="0" shapeId="0" xr:uid="{00000000-0006-0000-15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5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5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5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5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5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600-000001000000}">
      <text>
        <r>
          <rPr>
            <b/>
            <sz val="14"/>
            <color indexed="81"/>
            <rFont val="Tahoma"/>
            <family val="2"/>
          </rPr>
          <t>Click on a cell below to move to the correct day.</t>
        </r>
      </text>
    </comment>
    <comment ref="D2" authorId="0" shapeId="0" xr:uid="{00000000-0006-0000-16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6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600-000004000000}">
      <text>
        <r>
          <rPr>
            <b/>
            <sz val="9"/>
            <color indexed="81"/>
            <rFont val="Tahoma"/>
            <family val="2"/>
          </rPr>
          <t>These are the total number of minutes worked for this specific day.</t>
        </r>
      </text>
    </comment>
    <comment ref="E6" authorId="0" shapeId="0" xr:uid="{00000000-0006-0000-16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6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6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6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6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6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700-000001000000}">
      <text>
        <r>
          <rPr>
            <b/>
            <sz val="14"/>
            <color indexed="81"/>
            <rFont val="Tahoma"/>
            <family val="2"/>
          </rPr>
          <t>Click on a cell below to move to the correct day.</t>
        </r>
      </text>
    </comment>
    <comment ref="D2" authorId="0" shapeId="0" xr:uid="{00000000-0006-0000-17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7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700-000004000000}">
      <text>
        <r>
          <rPr>
            <b/>
            <sz val="9"/>
            <color indexed="81"/>
            <rFont val="Tahoma"/>
            <family val="2"/>
          </rPr>
          <t>These are the total number of minutes worked for this specific day.</t>
        </r>
      </text>
    </comment>
    <comment ref="E6" authorId="0" shapeId="0" xr:uid="{00000000-0006-0000-17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7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7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7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7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7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800-000001000000}">
      <text>
        <r>
          <rPr>
            <b/>
            <sz val="14"/>
            <color indexed="81"/>
            <rFont val="Tahoma"/>
            <family val="2"/>
          </rPr>
          <t>Click on a cell below to move to the correct day.</t>
        </r>
      </text>
    </comment>
    <comment ref="D2" authorId="0" shapeId="0" xr:uid="{00000000-0006-0000-18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8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800-000004000000}">
      <text>
        <r>
          <rPr>
            <b/>
            <sz val="9"/>
            <color indexed="81"/>
            <rFont val="Tahoma"/>
            <family val="2"/>
          </rPr>
          <t>These are the total number of minutes worked for this specific day.</t>
        </r>
      </text>
    </comment>
    <comment ref="E6" authorId="0" shapeId="0" xr:uid="{00000000-0006-0000-18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8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8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8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8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8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900-000001000000}">
      <text>
        <r>
          <rPr>
            <b/>
            <sz val="14"/>
            <color indexed="81"/>
            <rFont val="Tahoma"/>
            <family val="2"/>
          </rPr>
          <t>Click on a cell below to move to the correct day.</t>
        </r>
      </text>
    </comment>
    <comment ref="D2" authorId="0" shapeId="0" xr:uid="{00000000-0006-0000-19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9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900-000004000000}">
      <text>
        <r>
          <rPr>
            <b/>
            <sz val="9"/>
            <color indexed="81"/>
            <rFont val="Tahoma"/>
            <family val="2"/>
          </rPr>
          <t>These are the total number of minutes worked for this specific day.</t>
        </r>
      </text>
    </comment>
    <comment ref="E6" authorId="0" shapeId="0" xr:uid="{00000000-0006-0000-19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9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9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9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9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9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A00-000001000000}">
      <text>
        <r>
          <rPr>
            <b/>
            <sz val="14"/>
            <color indexed="81"/>
            <rFont val="Tahoma"/>
            <family val="2"/>
          </rPr>
          <t>Click on a cell below to move to the correct day.</t>
        </r>
      </text>
    </comment>
    <comment ref="D2" authorId="0" shapeId="0" xr:uid="{00000000-0006-0000-1A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A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A00-000004000000}">
      <text>
        <r>
          <rPr>
            <b/>
            <sz val="9"/>
            <color indexed="81"/>
            <rFont val="Tahoma"/>
            <family val="2"/>
          </rPr>
          <t>These are the total number of minutes worked for this specific day.</t>
        </r>
      </text>
    </comment>
    <comment ref="E6" authorId="0" shapeId="0" xr:uid="{00000000-0006-0000-1A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A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A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A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A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A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B00-000001000000}">
      <text>
        <r>
          <rPr>
            <b/>
            <sz val="14"/>
            <color indexed="81"/>
            <rFont val="Tahoma"/>
            <family val="2"/>
          </rPr>
          <t>Click on a cell below to move to the correct day.</t>
        </r>
      </text>
    </comment>
    <comment ref="D2" authorId="0" shapeId="0" xr:uid="{00000000-0006-0000-1B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B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B00-000004000000}">
      <text>
        <r>
          <rPr>
            <b/>
            <sz val="9"/>
            <color indexed="81"/>
            <rFont val="Tahoma"/>
            <family val="2"/>
          </rPr>
          <t>These are the total number of minutes worked for this specific day.</t>
        </r>
      </text>
    </comment>
    <comment ref="E6" authorId="0" shapeId="0" xr:uid="{00000000-0006-0000-1B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B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B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B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B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B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M1" authorId="0" shapeId="0" xr:uid="{00000000-0006-0000-1C00-000001000000}">
      <text>
        <r>
          <rPr>
            <b/>
            <sz val="14"/>
            <color indexed="81"/>
            <rFont val="Tahoma"/>
            <family val="2"/>
          </rPr>
          <t>Click on a cell below to move to the correct day.</t>
        </r>
      </text>
    </comment>
    <comment ref="D2" authorId="0" shapeId="0" xr:uid="{00000000-0006-0000-1C00-000002000000}">
      <text>
        <r>
          <rPr>
            <b/>
            <sz val="14"/>
            <color indexed="81"/>
            <rFont val="Tahoma"/>
            <family val="2"/>
          </rPr>
          <t>ONLY change this cell IF your FTE changes mid-year.</t>
        </r>
        <r>
          <rPr>
            <sz val="9"/>
            <color indexed="81"/>
            <rFont val="Tahoma"/>
            <family val="2"/>
          </rPr>
          <t xml:space="preserve">
</t>
        </r>
      </text>
    </comment>
    <comment ref="H2" authorId="0" shapeId="0" xr:uid="{00000000-0006-0000-1C00-000003000000}">
      <text>
        <r>
          <rPr>
            <b/>
            <sz val="12"/>
            <color indexed="81"/>
            <rFont val="Tahoma"/>
            <family val="2"/>
          </rPr>
          <t>Assignable Time Calculation Spreadsheet Tips and Tricks</t>
        </r>
        <r>
          <rPr>
            <b/>
            <sz val="9"/>
            <color indexed="81"/>
            <rFont val="Tahoma"/>
            <family val="2"/>
          </rPr>
          <t xml:space="preserve">
</t>
        </r>
        <r>
          <rPr>
            <sz val="12"/>
            <color indexed="81"/>
            <rFont val="Tahoma"/>
            <family val="2"/>
          </rPr>
          <t xml:space="preserve">1. Cells with a </t>
        </r>
        <r>
          <rPr>
            <b/>
            <sz val="12"/>
            <color indexed="81"/>
            <rFont val="Tahoma"/>
            <family val="2"/>
          </rPr>
          <t>red top right corner</t>
        </r>
        <r>
          <rPr>
            <sz val="12"/>
            <color indexed="81"/>
            <rFont val="Tahoma"/>
            <family val="2"/>
          </rPr>
          <t xml:space="preserve"> have a comment that can be displayed by placing your pointer on the cell.
2. Enter the </t>
        </r>
        <r>
          <rPr>
            <b/>
            <sz val="12"/>
            <color indexed="81"/>
            <rFont val="Tahoma"/>
            <family val="2"/>
          </rPr>
          <t>time</t>
        </r>
        <r>
          <rPr>
            <sz val="12"/>
            <color indexed="81"/>
            <rFont val="Tahoma"/>
            <family val="2"/>
          </rPr>
          <t xml:space="preserve"> (before / after school, prep time) you are </t>
        </r>
        <r>
          <rPr>
            <b/>
            <sz val="12"/>
            <color indexed="81"/>
            <rFont val="Tahoma"/>
            <family val="2"/>
          </rPr>
          <t>assigned,</t>
        </r>
        <r>
          <rPr>
            <sz val="12"/>
            <color indexed="81"/>
            <rFont val="Tahoma"/>
            <family val="2"/>
          </rPr>
          <t xml:space="preserve"> in </t>
        </r>
        <r>
          <rPr>
            <b/>
            <sz val="12"/>
            <color indexed="81"/>
            <rFont val="Tahoma"/>
            <family val="2"/>
          </rPr>
          <t>minutes,</t>
        </r>
        <r>
          <rPr>
            <sz val="12"/>
            <color indexed="81"/>
            <rFont val="Tahoma"/>
            <family val="2"/>
          </rPr>
          <t xml:space="preserve"> in the </t>
        </r>
        <r>
          <rPr>
            <b/>
            <sz val="12"/>
            <color indexed="81"/>
            <rFont val="Tahoma"/>
            <family val="2"/>
          </rPr>
          <t>columns</t>
        </r>
        <r>
          <rPr>
            <sz val="12"/>
            <color indexed="81"/>
            <rFont val="Tahoma"/>
            <family val="2"/>
          </rPr>
          <t xml:space="preserve"> below.
3. For the </t>
        </r>
        <r>
          <rPr>
            <b/>
            <sz val="12"/>
            <color indexed="81"/>
            <rFont val="Tahoma"/>
            <family val="2"/>
          </rPr>
          <t>Other Assigned Duties</t>
        </r>
        <r>
          <rPr>
            <sz val="12"/>
            <color indexed="81"/>
            <rFont val="Tahoma"/>
            <family val="2"/>
          </rPr>
          <t xml:space="preserve">, one should consider adding information in the note cell to itemize how the calculation of those minutes occurred.
4. Cells highlighted in blue are </t>
        </r>
        <r>
          <rPr>
            <b/>
            <sz val="12"/>
            <color indexed="81"/>
            <rFont val="Tahoma"/>
            <family val="2"/>
          </rPr>
          <t>self calculating</t>
        </r>
        <r>
          <rPr>
            <sz val="12"/>
            <color indexed="81"/>
            <rFont val="Tahoma"/>
            <family val="2"/>
          </rPr>
          <t>.</t>
        </r>
      </text>
    </comment>
    <comment ref="L2" authorId="0" shapeId="0" xr:uid="{00000000-0006-0000-1C00-000004000000}">
      <text>
        <r>
          <rPr>
            <b/>
            <sz val="9"/>
            <color indexed="81"/>
            <rFont val="Tahoma"/>
            <family val="2"/>
          </rPr>
          <t>These are the total number of minutes worked for this specific day.</t>
        </r>
      </text>
    </comment>
    <comment ref="E6" authorId="0" shapeId="0" xr:uid="{00000000-0006-0000-1C00-000005000000}">
      <text>
        <r>
          <rPr>
            <b/>
            <sz val="9"/>
            <color indexed="81"/>
            <rFont val="Tahoma"/>
            <family val="2"/>
          </rPr>
          <t>If this cell is red AND 0.00, it needs you to input your FTE above and have completed your timetable inputs.</t>
        </r>
        <r>
          <rPr>
            <sz val="9"/>
            <color indexed="81"/>
            <rFont val="Tahoma"/>
            <family val="2"/>
          </rPr>
          <t xml:space="preserve">
</t>
        </r>
      </text>
    </comment>
    <comment ref="C7" authorId="0" shapeId="0" xr:uid="{00000000-0006-0000-1C00-000006000000}">
      <text>
        <r>
          <rPr>
            <sz val="11"/>
            <color indexed="81"/>
            <rFont val="Tahoma"/>
            <family val="2"/>
          </rPr>
          <t xml:space="preserve">Enter Time </t>
        </r>
        <r>
          <rPr>
            <b/>
            <sz val="11"/>
            <color indexed="81"/>
            <rFont val="Tahoma"/>
            <family val="2"/>
          </rPr>
          <t>BEFORE</t>
        </r>
        <r>
          <rPr>
            <sz val="11"/>
            <color indexed="81"/>
            <rFont val="Tahoma"/>
            <family val="2"/>
          </rPr>
          <t xml:space="preserve"> School (in minutes) in this column under this heading.</t>
        </r>
        <r>
          <rPr>
            <b/>
            <sz val="11"/>
            <color indexed="81"/>
            <rFont val="Tahoma"/>
            <family val="2"/>
          </rPr>
          <t xml:space="preserve">  </t>
        </r>
        <r>
          <rPr>
            <b/>
            <i/>
            <u/>
            <sz val="11"/>
            <color indexed="81"/>
            <rFont val="Tahoma"/>
            <family val="2"/>
          </rPr>
          <t>This does not include supervision.</t>
        </r>
        <r>
          <rPr>
            <sz val="9"/>
            <color indexed="81"/>
            <rFont val="Tahoma"/>
            <family val="2"/>
          </rPr>
          <t xml:space="preserve">
</t>
        </r>
      </text>
    </comment>
    <comment ref="D7" authorId="0" shapeId="0" xr:uid="{00000000-0006-0000-1C00-000007000000}">
      <text>
        <r>
          <rPr>
            <sz val="11"/>
            <color indexed="81"/>
            <rFont val="Tahoma"/>
            <family val="2"/>
          </rPr>
          <t>Enter Assigned Prep Time (in minutes) in this column under this heading.</t>
        </r>
        <r>
          <rPr>
            <sz val="9"/>
            <color indexed="81"/>
            <rFont val="Tahoma"/>
            <family val="2"/>
          </rPr>
          <t xml:space="preserve">
</t>
        </r>
      </text>
    </comment>
    <comment ref="F7" authorId="0" shapeId="0" xr:uid="{00000000-0006-0000-1C00-000008000000}">
      <text>
        <r>
          <rPr>
            <sz val="11"/>
            <color indexed="81"/>
            <rFont val="Tahoma"/>
            <family val="2"/>
          </rPr>
          <t>Enter Other Assigned Duties (in minutes) in this column under this heading.</t>
        </r>
        <r>
          <rPr>
            <sz val="9"/>
            <color indexed="81"/>
            <rFont val="Tahoma"/>
            <family val="2"/>
          </rPr>
          <t xml:space="preserve">
</t>
        </r>
      </text>
    </comment>
    <comment ref="H7" authorId="0" shapeId="0" xr:uid="{00000000-0006-0000-1C00-000009000000}">
      <text>
        <r>
          <rPr>
            <sz val="11"/>
            <color indexed="81"/>
            <rFont val="Tahoma"/>
            <family val="2"/>
          </rPr>
          <t xml:space="preserve">Enter Time </t>
        </r>
        <r>
          <rPr>
            <b/>
            <u/>
            <sz val="11"/>
            <color indexed="81"/>
            <rFont val="Tahoma"/>
            <family val="2"/>
          </rPr>
          <t>AFTER</t>
        </r>
        <r>
          <rPr>
            <sz val="11"/>
            <color indexed="81"/>
            <rFont val="Tahoma"/>
            <family val="2"/>
          </rPr>
          <t xml:space="preserve"> School (in minutes) in this column under this heading.  </t>
        </r>
        <r>
          <rPr>
            <b/>
            <i/>
            <u/>
            <sz val="11"/>
            <color indexed="81"/>
            <rFont val="Tahoma"/>
            <family val="2"/>
          </rPr>
          <t>This does not include supervision.</t>
        </r>
      </text>
    </comment>
    <comment ref="I7" authorId="0" shapeId="0" xr:uid="{00000000-0006-0000-1C00-00000A000000}">
      <text>
        <r>
          <rPr>
            <b/>
            <sz val="12"/>
            <color indexed="81"/>
            <rFont val="Tahoma"/>
            <family val="2"/>
          </rPr>
          <t>Enter any additional Instructional Time that you have been assigned.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2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2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2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2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2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2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3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3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3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3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3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3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F14" authorId="0" shapeId="0" xr:uid="{00000000-0006-0000-0300-000007000000}">
      <text>
        <r>
          <rPr>
            <b/>
            <sz val="9"/>
            <color indexed="81"/>
            <rFont val="Tahoma"/>
            <family val="2"/>
          </rPr>
          <t>Sean Brown:</t>
        </r>
        <r>
          <rPr>
            <sz val="9"/>
            <color indexed="81"/>
            <rFont val="Tahoma"/>
            <family val="2"/>
          </rPr>
          <t xml:space="preserve">
</t>
        </r>
        <r>
          <rPr>
            <sz val="12"/>
            <color indexed="81"/>
            <rFont val="Tahoma"/>
            <family val="2"/>
          </rPr>
          <t>This 35 min represents the flex time from the beginning of each week.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4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4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4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4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4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4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5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5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5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5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5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5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6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6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6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6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6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6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6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6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6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6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7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7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7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7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7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7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7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7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7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7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Sean Brown</author>
  </authors>
  <commentList>
    <comment ref="B3" authorId="0" shapeId="0" xr:uid="{00000000-0006-0000-0800-000001000000}">
      <text>
        <r>
          <rPr>
            <b/>
            <sz val="9"/>
            <color indexed="81"/>
            <rFont val="Tahoma"/>
            <family val="2"/>
          </rPr>
          <t>The names in the Block / Transition / Break cells below are automatically transferred from "Mon-Day 1".  If you wish, you may change the names below.</t>
        </r>
        <r>
          <rPr>
            <sz val="9"/>
            <color indexed="81"/>
            <rFont val="Tahoma"/>
            <family val="2"/>
          </rPr>
          <t xml:space="preserve">
</t>
        </r>
      </text>
    </comment>
    <comment ref="C3" authorId="0" shapeId="0" xr:uid="{00000000-0006-0000-0800-000002000000}">
      <text>
        <r>
          <rPr>
            <b/>
            <sz val="11"/>
            <color indexed="81"/>
            <rFont val="Tahoma"/>
            <family val="2"/>
          </rPr>
          <t>Type in the START time for each of the blocks below.</t>
        </r>
        <r>
          <rPr>
            <sz val="9"/>
            <color indexed="81"/>
            <rFont val="Tahoma"/>
            <family val="2"/>
          </rPr>
          <t xml:space="preserve">
</t>
        </r>
      </text>
    </comment>
    <comment ref="D3" authorId="0" shapeId="0" xr:uid="{00000000-0006-0000-0800-000003000000}">
      <text>
        <r>
          <rPr>
            <b/>
            <sz val="11"/>
            <color indexed="81"/>
            <rFont val="Tahoma"/>
            <family val="2"/>
          </rPr>
          <t>Type in the END time for each of the blocks below.</t>
        </r>
        <r>
          <rPr>
            <sz val="11"/>
            <color indexed="81"/>
            <rFont val="Tahoma"/>
            <family val="2"/>
          </rPr>
          <t xml:space="preserve">
</t>
        </r>
      </text>
    </comment>
    <comment ref="F3" authorId="0" shapeId="0" xr:uid="{00000000-0006-0000-0800-000004000000}">
      <text>
        <r>
          <rPr>
            <sz val="11"/>
            <color indexed="81"/>
            <rFont val="Tahoma"/>
            <family val="2"/>
          </rPr>
          <t xml:space="preserve">If any of the blocks below are </t>
        </r>
        <r>
          <rPr>
            <b/>
            <sz val="11"/>
            <color indexed="81"/>
            <rFont val="Tahoma"/>
            <family val="2"/>
          </rPr>
          <t>Unassigned Preps</t>
        </r>
        <r>
          <rPr>
            <sz val="11"/>
            <color indexed="81"/>
            <rFont val="Tahoma"/>
            <family val="2"/>
          </rPr>
          <t xml:space="preserve">, delete the number in the correct </t>
        </r>
        <r>
          <rPr>
            <b/>
            <sz val="11"/>
            <color indexed="81"/>
            <rFont val="Tahoma"/>
            <family val="2"/>
          </rPr>
          <t>Instructional Minutes</t>
        </r>
        <r>
          <rPr>
            <sz val="11"/>
            <color indexed="81"/>
            <rFont val="Tahoma"/>
            <family val="2"/>
          </rPr>
          <t xml:space="preserve"> cell.</t>
        </r>
        <r>
          <rPr>
            <sz val="9"/>
            <color indexed="81"/>
            <rFont val="Tahoma"/>
            <family val="2"/>
          </rPr>
          <t xml:space="preserve">
</t>
        </r>
      </text>
    </comment>
    <comment ref="G3" authorId="0" shapeId="0" xr:uid="{00000000-0006-0000-0800-000005000000}">
      <text>
        <r>
          <rPr>
            <sz val="11"/>
            <color indexed="81"/>
            <rFont val="Tahoma"/>
            <family val="2"/>
          </rPr>
          <t xml:space="preserve">If any of the blocks below are </t>
        </r>
        <r>
          <rPr>
            <b/>
            <sz val="11"/>
            <color indexed="81"/>
            <rFont val="Tahoma"/>
            <family val="2"/>
          </rPr>
          <t>Assigned Preps</t>
        </r>
        <r>
          <rPr>
            <sz val="11"/>
            <color indexed="81"/>
            <rFont val="Tahoma"/>
            <family val="2"/>
          </rPr>
          <t>, place the number of minutes you see in the "</t>
        </r>
        <r>
          <rPr>
            <b/>
            <sz val="11"/>
            <color indexed="81"/>
            <rFont val="Tahoma"/>
            <family val="2"/>
          </rPr>
          <t>Total Minutes</t>
        </r>
        <r>
          <rPr>
            <sz val="11"/>
            <color indexed="81"/>
            <rFont val="Tahoma"/>
            <family val="2"/>
          </rPr>
          <t>" cell in the empty cell.</t>
        </r>
      </text>
    </comment>
    <comment ref="H3" authorId="0" shapeId="0" xr:uid="{00000000-0006-0000-0800-000006000000}">
      <text>
        <r>
          <rPr>
            <b/>
            <sz val="11"/>
            <color indexed="81"/>
            <rFont val="Tahoma"/>
            <family val="2"/>
          </rPr>
          <t>If any of the blocks below are assigned to you, place the number of minutes you see in the "Total Minutes" cell in the empty cell.</t>
        </r>
        <r>
          <rPr>
            <sz val="9"/>
            <color indexed="81"/>
            <rFont val="Tahoma"/>
            <family val="2"/>
          </rPr>
          <t xml:space="preserve">
</t>
        </r>
      </text>
    </comment>
    <comment ref="C4" authorId="0" shapeId="0" xr:uid="{00000000-0006-0000-0800-000007000000}">
      <text>
        <r>
          <rPr>
            <b/>
            <u/>
            <sz val="9"/>
            <color rgb="FF000000"/>
            <rFont val="Tahoma"/>
            <family val="2"/>
          </rPr>
          <t>Supervision Tip:</t>
        </r>
        <r>
          <rPr>
            <b/>
            <sz val="9"/>
            <color rgb="FF000000"/>
            <rFont val="Tahoma"/>
            <family val="2"/>
          </rPr>
          <t xml:space="preserve"> Enter the time you are required to be on supervision.</t>
        </r>
      </text>
    </comment>
    <comment ref="D4" authorId="0" shapeId="0" xr:uid="{00000000-0006-0000-0800-000008000000}">
      <text>
        <r>
          <rPr>
            <b/>
            <u/>
            <sz val="9"/>
            <color indexed="81"/>
            <rFont val="Tahoma"/>
            <family val="2"/>
          </rPr>
          <t>Supervision Tip:</t>
        </r>
        <r>
          <rPr>
            <b/>
            <sz val="9"/>
            <color indexed="81"/>
            <rFont val="Tahoma"/>
            <family val="2"/>
          </rPr>
          <t xml:space="preserve"> Enter the time your assigned supervision ends.</t>
        </r>
      </text>
    </comment>
    <comment ref="C5" authorId="0" shapeId="0" xr:uid="{00000000-0006-0000-0800-000009000000}">
      <text>
        <r>
          <rPr>
            <b/>
            <u/>
            <sz val="9"/>
            <color indexed="81"/>
            <rFont val="Tahoma"/>
            <family val="2"/>
          </rPr>
          <t>Transition/Break Tip:</t>
        </r>
        <r>
          <rPr>
            <b/>
            <sz val="9"/>
            <color indexed="81"/>
            <rFont val="Tahoma"/>
            <family val="2"/>
          </rPr>
          <t xml:space="preserve"> Enter the time you are required to supervise for a transition or break.</t>
        </r>
        <r>
          <rPr>
            <sz val="9"/>
            <color indexed="81"/>
            <rFont val="Tahoma"/>
            <family val="2"/>
          </rPr>
          <t xml:space="preserve">
</t>
        </r>
      </text>
    </comment>
    <comment ref="D5" authorId="0" shapeId="0" xr:uid="{00000000-0006-0000-0800-00000A000000}">
      <text>
        <r>
          <rPr>
            <b/>
            <u/>
            <sz val="9"/>
            <color indexed="81"/>
            <rFont val="Tahoma"/>
            <family val="2"/>
          </rPr>
          <t>Transition/Break Tip:</t>
        </r>
        <r>
          <rPr>
            <b/>
            <sz val="9"/>
            <color indexed="81"/>
            <rFont val="Tahoma"/>
            <family val="2"/>
          </rPr>
          <t xml:space="preserve"> Enter the time your assigned transition/break supervision ends.</t>
        </r>
        <r>
          <rPr>
            <sz val="9"/>
            <color indexed="81"/>
            <rFont val="Tahoma"/>
            <family val="2"/>
          </rPr>
          <t xml:space="preserve">
</t>
        </r>
      </text>
    </comment>
  </commentList>
</comments>
</file>

<file path=xl/sharedStrings.xml><?xml version="1.0" encoding="utf-8"?>
<sst xmlns="http://schemas.openxmlformats.org/spreadsheetml/2006/main" count="1060" uniqueCount="151">
  <si>
    <t xml:space="preserve"> </t>
  </si>
  <si>
    <t>Start Time</t>
  </si>
  <si>
    <t>End Time</t>
  </si>
  <si>
    <t>Block/Transition/Break</t>
  </si>
  <si>
    <t>Block 1</t>
  </si>
  <si>
    <t>Block 2</t>
  </si>
  <si>
    <t>Block 3</t>
  </si>
  <si>
    <t>Transition/Break</t>
  </si>
  <si>
    <t>Block 6</t>
  </si>
  <si>
    <t>Lunch Supervision</t>
  </si>
  <si>
    <t>Block 7</t>
  </si>
  <si>
    <t>Block 8</t>
  </si>
  <si>
    <t>Block 9</t>
  </si>
  <si>
    <t>Block 10</t>
  </si>
  <si>
    <t>After School Supervision</t>
  </si>
  <si>
    <t>PM Recess Supervision</t>
  </si>
  <si>
    <t>Total Minutes</t>
  </si>
  <si>
    <t>Lunch Recess Supervision</t>
  </si>
  <si>
    <t>Minutes</t>
  </si>
  <si>
    <t>DAY</t>
  </si>
  <si>
    <t>Return to Main</t>
  </si>
  <si>
    <t>Instructional Minutes</t>
  </si>
  <si>
    <t>Date(s)</t>
  </si>
  <si>
    <t>School Name:</t>
  </si>
  <si>
    <t>FTE</t>
  </si>
  <si>
    <t>Teacher Details:</t>
  </si>
  <si>
    <r>
      <t xml:space="preserve">Assignable Time Calculation Sheet - </t>
    </r>
    <r>
      <rPr>
        <b/>
        <sz val="24"/>
        <color theme="4"/>
        <rFont val="Tahoma"/>
        <family val="2"/>
        <scheme val="major"/>
      </rPr>
      <t>AUGUST</t>
    </r>
  </si>
  <si>
    <t>Total Assignable Hours Hours REMAINING</t>
  </si>
  <si>
    <r>
      <t xml:space="preserve">Assignable Time Calculation Sheet - </t>
    </r>
    <r>
      <rPr>
        <b/>
        <sz val="24"/>
        <color theme="4"/>
        <rFont val="Tahoma"/>
        <family val="2"/>
        <scheme val="major"/>
      </rPr>
      <t>SEPTEMBER</t>
    </r>
  </si>
  <si>
    <t>September</t>
  </si>
  <si>
    <t>October</t>
  </si>
  <si>
    <t>November</t>
  </si>
  <si>
    <t>December</t>
  </si>
  <si>
    <t>January</t>
  </si>
  <si>
    <t>February</t>
  </si>
  <si>
    <t>March</t>
  </si>
  <si>
    <t>April</t>
  </si>
  <si>
    <t>May</t>
  </si>
  <si>
    <t>June</t>
  </si>
  <si>
    <t>August</t>
  </si>
  <si>
    <t>Today's Instructional Time</t>
  </si>
  <si>
    <t>Today's Assignable Time</t>
  </si>
  <si>
    <t>SELF CALCULATING</t>
  </si>
  <si>
    <t>Annualized Instructional Time</t>
  </si>
  <si>
    <t>Annualized Assignable Time</t>
  </si>
  <si>
    <t>Time Before School (mins)</t>
  </si>
  <si>
    <t>Other Assigned Duties (mins)</t>
  </si>
  <si>
    <t>Time After School     (mins)</t>
  </si>
  <si>
    <t>Assigned Minutes</t>
  </si>
  <si>
    <t>Total Instructional</t>
  </si>
  <si>
    <t>Total Assignable</t>
  </si>
  <si>
    <t>Today's Total Time</t>
  </si>
  <si>
    <t>Note For Other Assigned Duties</t>
  </si>
  <si>
    <t>Total Assigned Time Worked (MINs)</t>
  </si>
  <si>
    <t>Total Assigned Time Worked (HRs)</t>
  </si>
  <si>
    <t>Total Additional Assignable Hours Hours to Date</t>
  </si>
  <si>
    <t>MINS</t>
  </si>
  <si>
    <t>HRS</t>
  </si>
  <si>
    <t>Click on the cell below to move to a month to add any Other Assignable Time.</t>
  </si>
  <si>
    <t>Warning Bell</t>
  </si>
  <si>
    <t>Total Assignable Minutes</t>
  </si>
  <si>
    <r>
      <t xml:space="preserve">Assignable Time Calculation Sheet - </t>
    </r>
    <r>
      <rPr>
        <b/>
        <sz val="24"/>
        <color theme="4"/>
        <rFont val="Tahoma"/>
        <family val="2"/>
        <scheme val="major"/>
      </rPr>
      <t>OCTOBER</t>
    </r>
  </si>
  <si>
    <r>
      <t xml:space="preserve">Assignable Time Calculation Sheet - </t>
    </r>
    <r>
      <rPr>
        <b/>
        <sz val="24"/>
        <color theme="4"/>
        <rFont val="Tahoma"/>
        <family val="2"/>
        <scheme val="major"/>
      </rPr>
      <t>NOVEMBER</t>
    </r>
  </si>
  <si>
    <r>
      <t xml:space="preserve">Assignable Time Calculation Sheet - </t>
    </r>
    <r>
      <rPr>
        <b/>
        <sz val="24"/>
        <color theme="4"/>
        <rFont val="Tahoma"/>
        <family val="2"/>
        <scheme val="major"/>
      </rPr>
      <t>DECEMBER</t>
    </r>
  </si>
  <si>
    <r>
      <t xml:space="preserve">Assignable Time Calculation Sheet - </t>
    </r>
    <r>
      <rPr>
        <b/>
        <sz val="24"/>
        <color theme="4"/>
        <rFont val="Tahoma"/>
        <family val="2"/>
        <scheme val="major"/>
      </rPr>
      <t>JANUARY</t>
    </r>
  </si>
  <si>
    <r>
      <t xml:space="preserve">Assignable Time Calculation Sheet - </t>
    </r>
    <r>
      <rPr>
        <b/>
        <sz val="24"/>
        <color theme="4"/>
        <rFont val="Tahoma"/>
        <family val="2"/>
        <scheme val="major"/>
      </rPr>
      <t>FEBRUARY</t>
    </r>
  </si>
  <si>
    <r>
      <t xml:space="preserve">Assignable Time Calculation Sheet - </t>
    </r>
    <r>
      <rPr>
        <b/>
        <sz val="24"/>
        <color theme="4"/>
        <rFont val="Tahoma"/>
        <family val="2"/>
        <scheme val="major"/>
      </rPr>
      <t>MARCH</t>
    </r>
  </si>
  <si>
    <r>
      <t xml:space="preserve">Assignable Time Calculation Sheet - </t>
    </r>
    <r>
      <rPr>
        <b/>
        <sz val="24"/>
        <color theme="4"/>
        <rFont val="Tahoma"/>
        <family val="2"/>
        <scheme val="major"/>
      </rPr>
      <t>APRIL</t>
    </r>
  </si>
  <si>
    <r>
      <t xml:space="preserve">Assignable Time Calculation Sheet - </t>
    </r>
    <r>
      <rPr>
        <b/>
        <sz val="24"/>
        <color theme="4"/>
        <rFont val="Tahoma"/>
        <family val="2"/>
        <scheme val="major"/>
      </rPr>
      <t>MAY</t>
    </r>
  </si>
  <si>
    <r>
      <t xml:space="preserve">Assignable Time Calculation Sheet - </t>
    </r>
    <r>
      <rPr>
        <b/>
        <sz val="24"/>
        <color theme="4"/>
        <rFont val="Tahoma"/>
        <family val="2"/>
        <scheme val="major"/>
      </rPr>
      <t>JUNE</t>
    </r>
  </si>
  <si>
    <t>Average FTE</t>
  </si>
  <si>
    <t>MY Total Possible Assignable Hours</t>
  </si>
  <si>
    <t>AM Supervision</t>
  </si>
  <si>
    <t>Recess Supervision</t>
  </si>
  <si>
    <t>Block 5</t>
  </si>
  <si>
    <t>LABOUR DAY</t>
  </si>
  <si>
    <t>THANKSGIVING</t>
  </si>
  <si>
    <t>VICTORIA DAY</t>
  </si>
  <si>
    <t>MON | Day 1 - Sem 1</t>
  </si>
  <si>
    <t>TUE | Day 2 - Sem 1</t>
  </si>
  <si>
    <t>WED | Day 3 - Sem 1</t>
  </si>
  <si>
    <t>THU | Day 4 - Sem 1</t>
  </si>
  <si>
    <t>FRI | Day 5 - Sem 1</t>
  </si>
  <si>
    <t>Day 6 - Sem 1</t>
  </si>
  <si>
    <t>Early Out 1 - Sem 1</t>
  </si>
  <si>
    <t>Early Out 2 - Sem 1</t>
  </si>
  <si>
    <t>MON | Day 1 - Sem 2</t>
  </si>
  <si>
    <t>TUE | Day 2 - Sem 2</t>
  </si>
  <si>
    <t>WED | Day 3 - Sem 2</t>
  </si>
  <si>
    <t>THU | Day 4 - Sem 2</t>
  </si>
  <si>
    <t>FRI | Day 5 - Sem 2</t>
  </si>
  <si>
    <t>Day 6 - Sem 2</t>
  </si>
  <si>
    <t>Early Out 1 - Sem 2</t>
  </si>
  <si>
    <t>Early Out 2 - Sem 2</t>
  </si>
  <si>
    <t>TUESDAY | DAY 2 - Sem 1</t>
  </si>
  <si>
    <t>WEDNESDAY | DAY 3 - Sem 1</t>
  </si>
  <si>
    <t>THURSDAY  |  DAY 4 - Sem 1</t>
  </si>
  <si>
    <t>FRIDAY  |  DAY 5 - Sem 1</t>
  </si>
  <si>
    <t>DAY 6 - Sem 1</t>
  </si>
  <si>
    <t>MONDAY | DAY 1 - Sem 2</t>
  </si>
  <si>
    <t>MONDAY | DAY 1 - Sem 1</t>
  </si>
  <si>
    <t>TUESDAY | DAY 2 - Sem 2</t>
  </si>
  <si>
    <t>WEDNESDAY | DAY 3 - Sem 2</t>
  </si>
  <si>
    <t>THURSDAY  |  DAY 4 - Sem 2</t>
  </si>
  <si>
    <t>FRIDAY  |  DAY 5 - Sem 2</t>
  </si>
  <si>
    <t>DAY 6 - Sem 2</t>
  </si>
  <si>
    <t>Total Annualized Instructional Time - Sem 1</t>
  </si>
  <si>
    <t>Total Annualized Instructional Time - Sem 2</t>
  </si>
  <si>
    <t>Total Annualized Assignable Time - Sem 2</t>
  </si>
  <si>
    <t>Total Annualized Assignable Time - Sem 1</t>
  </si>
  <si>
    <t>Place your pointer here for instructions.</t>
  </si>
  <si>
    <t>PREP      Minutes</t>
  </si>
  <si>
    <t>Annualized Instructional Minutes</t>
  </si>
  <si>
    <t>Annualized Assignable Minutes</t>
  </si>
  <si>
    <t>Total Additional Instructional Time (Mins)</t>
  </si>
  <si>
    <t>Total Additional Instructional Hours for this Month</t>
  </si>
  <si>
    <t>Additional Instructional Time Assigned (mins)</t>
  </si>
  <si>
    <t>TOTAL Additional Instructional Time ----------&gt;</t>
  </si>
  <si>
    <t>Christmas Break</t>
  </si>
  <si>
    <t>Number of Occurrences For Day</t>
  </si>
  <si>
    <t>Total Assignable            Time</t>
  </si>
  <si>
    <t>TOTAL</t>
  </si>
  <si>
    <t>Grand</t>
  </si>
  <si>
    <t>Semester 2</t>
  </si>
  <si>
    <t>Semester 1</t>
  </si>
  <si>
    <t>Prep Time that was Assigned (not as instructional) (mins)</t>
  </si>
  <si>
    <r>
      <t xml:space="preserve">Assignable Time Calculation Sheet - </t>
    </r>
    <r>
      <rPr>
        <b/>
        <sz val="24"/>
        <color theme="4"/>
        <rFont val="Tahoma"/>
        <family val="2"/>
        <scheme val="major"/>
      </rPr>
      <t>JULY</t>
    </r>
  </si>
  <si>
    <t>July</t>
  </si>
  <si>
    <t>Total Assignable Hours for this Month (not incl. added instruc.)</t>
  </si>
  <si>
    <t>TOTAL Instructional Time (HRs) -------&gt;</t>
  </si>
  <si>
    <t>Hours Remaining</t>
  </si>
  <si>
    <t>Total Annual Assignable Hours Remaining at Month End</t>
  </si>
  <si>
    <t>MY Total Possible Assignable Hours Remaining</t>
  </si>
  <si>
    <t>Total Annualized Assignable Time Remaining</t>
  </si>
  <si>
    <t>Total Annualized Assigned Time     (In the Timetable)</t>
  </si>
  <si>
    <t>Total Other Assigned Hours (In the Months)</t>
  </si>
  <si>
    <t>Block 4</t>
  </si>
  <si>
    <t xml:space="preserve">Hours of </t>
  </si>
  <si>
    <t>Type Teacher Name</t>
  </si>
  <si>
    <t>Type FTE Here</t>
  </si>
  <si>
    <r>
      <t>Place your pointer here for</t>
    </r>
    <r>
      <rPr>
        <b/>
        <u/>
        <sz val="12"/>
        <color theme="1" tint="0.34998626667073579"/>
        <rFont val="Verdana"/>
        <family val="2"/>
        <scheme val="minor"/>
      </rPr>
      <t xml:space="preserve"> tips and information</t>
    </r>
    <r>
      <rPr>
        <b/>
        <sz val="12"/>
        <color theme="1" tint="0.34998626667073579"/>
        <rFont val="Verdana"/>
        <family val="2"/>
        <scheme val="minor"/>
      </rPr>
      <t>.</t>
    </r>
  </si>
  <si>
    <t>Work SUMMARY</t>
  </si>
  <si>
    <t>Type School Name</t>
  </si>
  <si>
    <r>
      <t xml:space="preserve">Place your pointer here for </t>
    </r>
    <r>
      <rPr>
        <b/>
        <u/>
        <sz val="12"/>
        <color theme="1" tint="0.34998626667073579"/>
        <rFont val="Verdana"/>
        <family val="2"/>
        <scheme val="minor"/>
      </rPr>
      <t>step by step instructions</t>
    </r>
    <r>
      <rPr>
        <b/>
        <sz val="12"/>
        <color theme="1" tint="0.34998626667073579"/>
        <rFont val="Verdana"/>
        <family val="2"/>
        <scheme val="minor"/>
      </rPr>
      <t>.</t>
    </r>
  </si>
  <si>
    <t>Typical FT Teacher Assignable Time:</t>
  </si>
  <si>
    <t>Typical Assign. FTE</t>
  </si>
  <si>
    <t>Typical FT Teacher Assignable Hours</t>
  </si>
  <si>
    <t>Family Day</t>
  </si>
  <si>
    <t>Good Friday</t>
  </si>
  <si>
    <t>Easter Monday</t>
  </si>
  <si>
    <t>Canada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</si>
</sst>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409]h:mm\ AM/PM;@"/>
    <numFmt numFmtId="165" formatCode="m/d/yy;@"/>
    <numFmt numFmtId="166" formatCode="[&lt;=9999999]###\-####;\(###\)\ ###\-####"/>
    <numFmt numFmtId="167" formatCode="0.000"/>
    <numFmt numFmtId="168" formatCode="ddd/yyyy/mm/dd"/>
    <numFmt numFmtId="169" formatCode="#,##0.00_ ;\-#,##0.00\ "/>
    <numFmt numFmtId="170" formatCode="#,##0.0000"/>
    <numFmt numFmtId="171" formatCode="#,##0.0_ ;\-#,##0.0\ "/>
  </numFmts>
  <fonts count="92" x14ac:knownFonts="1">
    <font>
      <sz val="10"/>
      <color theme="1" tint="0.34998626667073579"/>
      <name val="Verdana"/>
      <family val="2"/>
      <scheme val="minor"/>
    </font>
    <font>
      <sz val="11"/>
      <color theme="1"/>
      <name val="Verdana"/>
      <family val="2"/>
      <scheme val="minor"/>
    </font>
    <font>
      <sz val="12"/>
      <color theme="1"/>
      <name val="Verdana"/>
      <family val="2"/>
      <scheme val="minor"/>
    </font>
    <font>
      <sz val="11"/>
      <color theme="1"/>
      <name val="Verdana"/>
      <family val="2"/>
      <scheme val="minor"/>
    </font>
    <font>
      <sz val="12"/>
      <color theme="1" tint="0.34998626667073579"/>
      <name val="Verdana"/>
      <family val="2"/>
      <scheme val="minor"/>
    </font>
    <font>
      <sz val="9"/>
      <color indexed="81"/>
      <name val="Tahoma"/>
      <family val="2"/>
    </font>
    <font>
      <b/>
      <sz val="9"/>
      <color indexed="81"/>
      <name val="Tahoma"/>
      <family val="2"/>
    </font>
    <font>
      <sz val="12"/>
      <color theme="0"/>
      <name val="Verdana"/>
      <family val="2"/>
      <scheme val="minor"/>
    </font>
    <font>
      <b/>
      <sz val="30"/>
      <color theme="1" tint="0.34998626667073579"/>
      <name val="Tahoma"/>
      <family val="2"/>
      <scheme val="major"/>
    </font>
    <font>
      <b/>
      <sz val="18"/>
      <color theme="1" tint="0.34998626667073579"/>
      <name val="Tahoma"/>
      <family val="2"/>
      <scheme val="major"/>
    </font>
    <font>
      <b/>
      <u/>
      <sz val="9"/>
      <color indexed="81"/>
      <name val="Tahoma"/>
      <family val="2"/>
    </font>
    <font>
      <b/>
      <sz val="18"/>
      <color theme="1" tint="0.34998626667073579"/>
      <name val="Verdana"/>
      <family val="2"/>
      <scheme val="minor"/>
    </font>
    <font>
      <b/>
      <sz val="12"/>
      <color theme="1" tint="0.34998626667073579"/>
      <name val="Verdana"/>
      <family val="2"/>
      <scheme val="minor"/>
    </font>
    <font>
      <b/>
      <sz val="12"/>
      <color theme="0"/>
      <name val="Verdana"/>
      <family val="2"/>
      <scheme val="minor"/>
    </font>
    <font>
      <u/>
      <sz val="10"/>
      <color theme="10"/>
      <name val="Verdana"/>
      <family val="2"/>
      <scheme val="minor"/>
    </font>
    <font>
      <sz val="12"/>
      <color theme="1"/>
      <name val="Verdana"/>
      <family val="2"/>
      <scheme val="minor"/>
    </font>
    <font>
      <sz val="20"/>
      <color theme="4"/>
      <name val="Verdana"/>
      <family val="2"/>
      <scheme val="minor"/>
    </font>
    <font>
      <sz val="12"/>
      <color theme="4"/>
      <name val="Tahoma"/>
      <family val="2"/>
      <scheme val="major"/>
    </font>
    <font>
      <b/>
      <sz val="12"/>
      <color theme="1"/>
      <name val="Verdana"/>
      <family val="2"/>
      <scheme val="minor"/>
    </font>
    <font>
      <sz val="24"/>
      <color theme="4"/>
      <name val="Tahoma"/>
      <family val="2"/>
      <scheme val="major"/>
    </font>
    <font>
      <b/>
      <sz val="24"/>
      <color theme="4"/>
      <name val="Tahoma"/>
      <family val="2"/>
      <scheme val="major"/>
    </font>
    <font>
      <b/>
      <sz val="16"/>
      <color theme="1" tint="0.34998626667073579"/>
      <name val="Verdana"/>
      <family val="2"/>
      <scheme val="minor"/>
    </font>
    <font>
      <b/>
      <u/>
      <sz val="16"/>
      <color theme="10"/>
      <name val="Verdana"/>
      <family val="2"/>
      <scheme val="minor"/>
    </font>
    <font>
      <b/>
      <sz val="12"/>
      <name val="Tahoma"/>
      <family val="2"/>
      <scheme val="major"/>
    </font>
    <font>
      <b/>
      <sz val="28"/>
      <color theme="1" tint="0.34998626667073579"/>
      <name val="Tahoma"/>
      <family val="2"/>
      <scheme val="major"/>
    </font>
    <font>
      <b/>
      <sz val="12"/>
      <color theme="1"/>
      <name val="Tahoma"/>
      <family val="2"/>
      <scheme val="major"/>
    </font>
    <font>
      <sz val="12"/>
      <color indexed="81"/>
      <name val="Tahoma"/>
      <family val="2"/>
    </font>
    <font>
      <b/>
      <sz val="12"/>
      <color indexed="81"/>
      <name val="Tahoma"/>
      <family val="2"/>
    </font>
    <font>
      <b/>
      <sz val="11"/>
      <color indexed="81"/>
      <name val="Tahoma"/>
      <family val="2"/>
    </font>
    <font>
      <sz val="11"/>
      <color indexed="81"/>
      <name val="Tahoma"/>
      <family val="2"/>
    </font>
    <font>
      <b/>
      <i/>
      <sz val="12"/>
      <color theme="1" tint="0.34998626667073579"/>
      <name val="Verdana"/>
      <family val="2"/>
      <scheme val="minor"/>
    </font>
    <font>
      <b/>
      <i/>
      <u/>
      <sz val="11"/>
      <color indexed="81"/>
      <name val="Tahoma"/>
      <family val="2"/>
    </font>
    <font>
      <b/>
      <u/>
      <sz val="11"/>
      <color indexed="81"/>
      <name val="Tahoma"/>
      <family val="2"/>
    </font>
    <font>
      <u/>
      <sz val="14"/>
      <color theme="10"/>
      <name val="Verdana"/>
      <family val="2"/>
      <scheme val="minor"/>
    </font>
    <font>
      <b/>
      <sz val="14"/>
      <color theme="0"/>
      <name val="Verdana"/>
      <family val="2"/>
      <scheme val="minor"/>
    </font>
    <font>
      <sz val="14"/>
      <name val="Verdana"/>
      <family val="2"/>
      <scheme val="minor"/>
    </font>
    <font>
      <b/>
      <sz val="22"/>
      <color theme="0"/>
      <name val="Verdana"/>
      <family val="2"/>
      <scheme val="minor"/>
    </font>
    <font>
      <sz val="14"/>
      <color theme="1"/>
      <name val="Verdana"/>
      <family val="2"/>
      <scheme val="minor"/>
    </font>
    <font>
      <sz val="13"/>
      <color theme="1"/>
      <name val="Verdana"/>
      <family val="2"/>
      <scheme val="minor"/>
    </font>
    <font>
      <b/>
      <sz val="18"/>
      <name val="Tahoma"/>
      <family val="2"/>
      <scheme val="major"/>
    </font>
    <font>
      <b/>
      <i/>
      <sz val="14"/>
      <name val="Verdana"/>
      <family val="2"/>
      <scheme val="minor"/>
    </font>
    <font>
      <u/>
      <sz val="14"/>
      <name val="Verdana"/>
      <family val="2"/>
      <scheme val="minor"/>
    </font>
    <font>
      <b/>
      <i/>
      <sz val="14"/>
      <color theme="0"/>
      <name val="Verdana"/>
      <family val="2"/>
      <scheme val="minor"/>
    </font>
    <font>
      <b/>
      <sz val="28"/>
      <name val="Tahoma"/>
      <family val="2"/>
      <scheme val="major"/>
    </font>
    <font>
      <b/>
      <sz val="16"/>
      <color rgb="FFFFFF00"/>
      <name val="Verdana"/>
      <family val="2"/>
      <scheme val="minor"/>
    </font>
    <font>
      <b/>
      <sz val="25"/>
      <name val="Tahoma"/>
      <family val="2"/>
      <scheme val="major"/>
    </font>
    <font>
      <u/>
      <sz val="10"/>
      <color theme="11"/>
      <name val="Verdana"/>
      <family val="2"/>
      <scheme val="minor"/>
    </font>
    <font>
      <b/>
      <sz val="11"/>
      <color theme="1"/>
      <name val="Verdana"/>
      <family val="2"/>
      <scheme val="minor"/>
    </font>
    <font>
      <b/>
      <sz val="22"/>
      <color theme="1" tint="0.34998626667073579"/>
      <name val="Verdana"/>
      <family val="2"/>
      <scheme val="minor"/>
    </font>
    <font>
      <sz val="10"/>
      <color rgb="FF595959"/>
      <name val="Verdana"/>
      <family val="2"/>
      <scheme val="minor"/>
    </font>
    <font>
      <sz val="10"/>
      <color theme="1"/>
      <name val="Verdana"/>
      <family val="2"/>
      <scheme val="minor"/>
    </font>
    <font>
      <b/>
      <i/>
      <sz val="10"/>
      <color theme="1"/>
      <name val="Verdana"/>
      <family val="2"/>
      <scheme val="minor"/>
    </font>
    <font>
      <sz val="8"/>
      <name val="Verdana"/>
      <family val="2"/>
      <scheme val="minor"/>
    </font>
    <font>
      <b/>
      <sz val="14"/>
      <color indexed="81"/>
      <name val="Tahoma"/>
      <family val="2"/>
    </font>
    <font>
      <sz val="14"/>
      <color indexed="81"/>
      <name val="Tahoma"/>
      <family val="2"/>
    </font>
    <font>
      <b/>
      <u/>
      <sz val="14"/>
      <color indexed="81"/>
      <name val="Tahoma"/>
      <family val="2"/>
    </font>
    <font>
      <b/>
      <i/>
      <sz val="14"/>
      <color indexed="81"/>
      <name val="Tahoma"/>
      <family val="2"/>
    </font>
    <font>
      <b/>
      <sz val="14"/>
      <color indexed="81"/>
      <name val="Calibri"/>
      <family val="2"/>
    </font>
    <font>
      <sz val="14"/>
      <color indexed="81"/>
      <name val="Calibri"/>
      <family val="2"/>
    </font>
    <font>
      <b/>
      <sz val="20"/>
      <color theme="1" tint="0.34998626667073579"/>
      <name val="Tahoma"/>
      <family val="2"/>
      <scheme val="major"/>
    </font>
    <font>
      <b/>
      <sz val="22"/>
      <color theme="1" tint="0.34998626667073579"/>
      <name val="Tahoma"/>
      <family val="2"/>
      <scheme val="major"/>
    </font>
    <font>
      <b/>
      <sz val="24"/>
      <name val="Tahoma"/>
      <family val="2"/>
      <scheme val="major"/>
    </font>
    <font>
      <b/>
      <sz val="14"/>
      <color theme="1"/>
      <name val="Verdana"/>
      <family val="2"/>
      <scheme val="minor"/>
    </font>
    <font>
      <sz val="10"/>
      <color theme="1"/>
      <name val="Verdana"/>
      <family val="2"/>
      <scheme val="minor"/>
    </font>
    <font>
      <sz val="14"/>
      <color theme="1"/>
      <name val="Verdana"/>
      <family val="2"/>
      <scheme val="minor"/>
    </font>
    <font>
      <b/>
      <sz val="14"/>
      <color theme="1"/>
      <name val="Verdana"/>
      <family val="2"/>
      <scheme val="minor"/>
    </font>
    <font>
      <sz val="13"/>
      <color theme="1"/>
      <name val="Verdana"/>
      <family val="2"/>
      <scheme val="minor"/>
    </font>
    <font>
      <b/>
      <sz val="16"/>
      <color theme="1"/>
      <name val="Verdana"/>
      <family val="2"/>
      <scheme val="minor"/>
    </font>
    <font>
      <b/>
      <sz val="20"/>
      <color rgb="FFFFFF00"/>
      <name val="Verdana"/>
      <family val="2"/>
      <scheme val="minor"/>
    </font>
    <font>
      <b/>
      <sz val="20"/>
      <color theme="1" tint="0.34998626667073579"/>
      <name val="Verdana"/>
      <family val="2"/>
      <scheme val="minor"/>
    </font>
    <font>
      <u/>
      <sz val="16"/>
      <color theme="10"/>
      <name val="Verdana"/>
      <family val="2"/>
      <scheme val="minor"/>
    </font>
    <font>
      <b/>
      <sz val="16"/>
      <name val="Verdana"/>
      <family val="2"/>
      <scheme val="minor"/>
    </font>
    <font>
      <b/>
      <sz val="14"/>
      <name val="Tahoma"/>
      <family val="2"/>
    </font>
    <font>
      <b/>
      <sz val="24"/>
      <name val="Tahoma"/>
      <family val="2"/>
    </font>
    <font>
      <sz val="10"/>
      <color rgb="FF595959"/>
      <name val="Verdana"/>
      <family val="2"/>
    </font>
    <font>
      <u/>
      <sz val="14"/>
      <color theme="3" tint="0.39997558519241921"/>
      <name val="Verdana"/>
      <family val="2"/>
      <scheme val="minor"/>
    </font>
    <font>
      <b/>
      <i/>
      <sz val="22"/>
      <color rgb="FFFFFF00"/>
      <name val="Verdana"/>
      <family val="2"/>
      <scheme val="minor"/>
    </font>
    <font>
      <b/>
      <sz val="22"/>
      <color rgb="FFFFFF00"/>
      <name val="Verdana"/>
      <family val="2"/>
      <scheme val="minor"/>
    </font>
    <font>
      <sz val="16"/>
      <name val="Tahoma"/>
      <family val="2"/>
      <scheme val="major"/>
    </font>
    <font>
      <b/>
      <sz val="26"/>
      <color rgb="FFFFFF00"/>
      <name val="Verdana"/>
      <family val="2"/>
      <scheme val="minor"/>
    </font>
    <font>
      <b/>
      <sz val="18"/>
      <name val="Tahoma"/>
      <family val="2"/>
    </font>
    <font>
      <b/>
      <sz val="36"/>
      <color theme="1" tint="0.34998626667073579"/>
      <name val="Tahoma"/>
      <family val="2"/>
      <scheme val="major"/>
    </font>
    <font>
      <b/>
      <sz val="22"/>
      <name val="Verdana"/>
      <family val="2"/>
      <scheme val="minor"/>
    </font>
    <font>
      <b/>
      <u/>
      <sz val="12"/>
      <color theme="1" tint="0.34998626667073579"/>
      <name val="Verdana"/>
      <family val="2"/>
      <scheme val="minor"/>
    </font>
    <font>
      <b/>
      <sz val="22"/>
      <name val="Tahoma"/>
      <family val="2"/>
      <scheme val="major"/>
    </font>
    <font>
      <sz val="18"/>
      <color indexed="81"/>
      <name val="Tahoma"/>
      <family val="2"/>
    </font>
    <font>
      <b/>
      <sz val="18"/>
      <color indexed="81"/>
      <name val="Tahoma"/>
      <family val="2"/>
    </font>
    <font>
      <b/>
      <u/>
      <sz val="18"/>
      <color indexed="81"/>
      <name val="Tahoma"/>
      <family val="2"/>
    </font>
    <font>
      <b/>
      <i/>
      <sz val="18"/>
      <color indexed="81"/>
      <name val="Tahoma"/>
      <family val="2"/>
    </font>
    <font>
      <b/>
      <sz val="28"/>
      <name val="Verdana"/>
      <family val="2"/>
      <scheme val="minor"/>
    </font>
    <font>
      <b/>
      <u/>
      <sz val="9"/>
      <color rgb="FF000000"/>
      <name val="Tahoma"/>
      <family val="2"/>
    </font>
    <font>
      <b/>
      <sz val="9"/>
      <color rgb="FF000000"/>
      <name val="Tahoma"/>
      <family val="2"/>
    </font>
  </fonts>
  <fills count="37">
    <fill>
      <patternFill patternType="none"/>
    </fill>
    <fill>
      <patternFill patternType="gray125"/>
    </fill>
    <fill>
      <patternFill patternType="solid">
        <fgColor theme="1" tint="0.34998626667073579"/>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5" tint="0.3999450666829432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rgb="FFFFFF0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FABF8F"/>
        <bgColor rgb="FF000000"/>
      </patternFill>
    </fill>
    <fill>
      <patternFill patternType="solid">
        <fgColor rgb="FFDA9694"/>
        <bgColor rgb="FF000000"/>
      </patternFill>
    </fill>
    <fill>
      <patternFill patternType="solid">
        <fgColor rgb="FF92CDDC"/>
        <bgColor rgb="FF000000"/>
      </patternFill>
    </fill>
    <fill>
      <patternFill patternType="solid">
        <fgColor rgb="FFB1A0C7"/>
        <bgColor rgb="FF000000"/>
      </patternFill>
    </fill>
    <fill>
      <patternFill patternType="solid">
        <fgColor rgb="FFC4D79B"/>
        <bgColor rgb="FF000000"/>
      </patternFill>
    </fill>
    <fill>
      <patternFill patternType="solid">
        <fgColor rgb="FF95B3D7"/>
        <bgColor rgb="FF000000"/>
      </patternFill>
    </fill>
    <fill>
      <patternFill patternType="solid">
        <fgColor theme="2" tint="-0.249977111117893"/>
        <bgColor indexed="64"/>
      </patternFill>
    </fill>
    <fill>
      <patternFill patternType="solid">
        <fgColor rgb="FFFFC000"/>
        <bgColor indexed="64"/>
      </patternFill>
    </fill>
    <fill>
      <patternFill patternType="solid">
        <fgColor rgb="FF00B0F0"/>
        <bgColor rgb="FF00B0F0"/>
      </patternFill>
    </fill>
    <fill>
      <patternFill patternType="solid">
        <fgColor theme="0" tint="-0.34998626667073579"/>
        <bgColor indexed="64"/>
      </patternFill>
    </fill>
    <fill>
      <patternFill patternType="solid">
        <fgColor theme="5" tint="0.599963377788628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bgColor indexed="64"/>
      </patternFill>
    </fill>
  </fills>
  <borders count="133">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style="medium">
        <color theme="0"/>
      </bottom>
      <diagonal/>
    </border>
    <border>
      <left/>
      <right/>
      <top style="medium">
        <color theme="0"/>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thick">
        <color auto="1"/>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auto="1"/>
      </bottom>
      <diagonal/>
    </border>
    <border>
      <left/>
      <right/>
      <top style="thick">
        <color theme="4"/>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top style="thick">
        <color auto="1"/>
      </top>
      <bottom/>
      <diagonal/>
    </border>
    <border>
      <left style="medium">
        <color theme="0"/>
      </left>
      <right style="medium">
        <color theme="0"/>
      </right>
      <top style="thick">
        <color auto="1"/>
      </top>
      <bottom/>
      <diagonal/>
    </border>
    <border>
      <left style="medium">
        <color theme="0"/>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theme="0"/>
      </left>
      <right/>
      <top style="medium">
        <color auto="1"/>
      </top>
      <bottom/>
      <diagonal/>
    </border>
    <border>
      <left style="medium">
        <color theme="0"/>
      </left>
      <right style="medium">
        <color theme="0"/>
      </right>
      <top style="medium">
        <color auto="1"/>
      </top>
      <bottom/>
      <diagonal/>
    </border>
    <border>
      <left style="medium">
        <color theme="0"/>
      </left>
      <right style="thick">
        <color auto="1"/>
      </right>
      <top/>
      <bottom/>
      <diagonal/>
    </border>
    <border>
      <left/>
      <right/>
      <top/>
      <bottom style="thick">
        <color auto="1"/>
      </bottom>
      <diagonal/>
    </border>
    <border>
      <left/>
      <right style="thick">
        <color auto="1"/>
      </right>
      <top/>
      <bottom style="thick">
        <color auto="1"/>
      </bottom>
      <diagonal/>
    </border>
    <border>
      <left/>
      <right style="thick">
        <color auto="1"/>
      </right>
      <top/>
      <bottom/>
      <diagonal/>
    </border>
    <border>
      <left style="medium">
        <color theme="0"/>
      </left>
      <right style="thick">
        <color auto="1"/>
      </right>
      <top style="thick">
        <color auto="1"/>
      </top>
      <bottom/>
      <diagonal/>
    </border>
    <border>
      <left style="medium">
        <color theme="0"/>
      </left>
      <right/>
      <top style="thick">
        <color auto="1"/>
      </top>
      <bottom/>
      <diagonal/>
    </border>
    <border>
      <left style="medium">
        <color theme="0"/>
      </left>
      <right/>
      <top/>
      <bottom style="medium">
        <color theme="0"/>
      </bottom>
      <diagonal/>
    </border>
    <border>
      <left style="thick">
        <color auto="1"/>
      </left>
      <right style="thick">
        <color auto="1"/>
      </right>
      <top style="thick">
        <color auto="1"/>
      </top>
      <bottom/>
      <diagonal/>
    </border>
    <border>
      <left style="thick">
        <color auto="1"/>
      </left>
      <right style="thick">
        <color auto="1"/>
      </right>
      <top/>
      <bottom style="medium">
        <color theme="0"/>
      </bottom>
      <diagonal/>
    </border>
    <border>
      <left/>
      <right/>
      <top/>
      <bottom style="medium">
        <color theme="0"/>
      </bottom>
      <diagonal/>
    </border>
    <border>
      <left style="medium">
        <color auto="1"/>
      </left>
      <right/>
      <top style="medium">
        <color auto="1"/>
      </top>
      <bottom/>
      <diagonal/>
    </border>
    <border>
      <left style="medium">
        <color auto="1"/>
      </left>
      <right/>
      <top/>
      <bottom/>
      <diagonal/>
    </border>
    <border>
      <left/>
      <right style="thick">
        <color auto="1"/>
      </right>
      <top/>
      <bottom style="medium">
        <color auto="1"/>
      </bottom>
      <diagonal/>
    </border>
    <border>
      <left style="medium">
        <color auto="1"/>
      </left>
      <right style="thick">
        <color auto="1"/>
      </right>
      <top style="medium">
        <color auto="1"/>
      </top>
      <bottom/>
      <diagonal/>
    </border>
    <border>
      <left style="medium">
        <color auto="1"/>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style="thick">
        <color auto="1"/>
      </left>
      <right/>
      <top/>
      <bottom style="medium">
        <color theme="0"/>
      </bottom>
      <diagonal/>
    </border>
    <border>
      <left/>
      <right style="thick">
        <color auto="1"/>
      </right>
      <top/>
      <bottom style="medium">
        <color theme="0"/>
      </bottom>
      <diagonal/>
    </border>
    <border>
      <left style="thick">
        <color auto="1"/>
      </left>
      <right/>
      <top/>
      <bottom/>
      <diagonal/>
    </border>
    <border>
      <left style="thick">
        <color auto="1"/>
      </left>
      <right/>
      <top/>
      <bottom style="thick">
        <color auto="1"/>
      </bottom>
      <diagonal/>
    </border>
    <border>
      <left style="medium">
        <color theme="0"/>
      </left>
      <right style="medium">
        <color theme="0"/>
      </right>
      <top style="medium">
        <color theme="0"/>
      </top>
      <bottom style="thick">
        <color theme="1"/>
      </bottom>
      <diagonal/>
    </border>
    <border>
      <left style="thick">
        <color auto="1"/>
      </left>
      <right style="thick">
        <color auto="1"/>
      </right>
      <top style="medium">
        <color theme="0"/>
      </top>
      <bottom/>
      <diagonal/>
    </border>
    <border>
      <left style="medium">
        <color rgb="FFFFFFFF"/>
      </left>
      <right/>
      <top style="medium">
        <color rgb="FFFFFFFF"/>
      </top>
      <bottom style="medium">
        <color rgb="FFFFFFFF"/>
      </bottom>
      <diagonal/>
    </border>
    <border>
      <left style="thick">
        <color auto="1"/>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thick">
        <color rgb="FF000000"/>
      </right>
      <top style="medium">
        <color rgb="FFFFFFFF"/>
      </top>
      <bottom style="medium">
        <color rgb="FFFFFFFF"/>
      </bottom>
      <diagonal/>
    </border>
    <border>
      <left style="medium">
        <color rgb="FFFFFFFF"/>
      </left>
      <right/>
      <top/>
      <bottom style="medium">
        <color rgb="FFFFFFFF"/>
      </bottom>
      <diagonal/>
    </border>
    <border>
      <left style="thick">
        <color auto="1"/>
      </left>
      <right/>
      <top style="medium">
        <color rgb="FFFFFFFF"/>
      </top>
      <bottom style="thick">
        <color auto="1"/>
      </bottom>
      <diagonal/>
    </border>
    <border>
      <left/>
      <right/>
      <top style="medium">
        <color rgb="FFFFFFFF"/>
      </top>
      <bottom style="thick">
        <color auto="1"/>
      </bottom>
      <diagonal/>
    </border>
    <border>
      <left/>
      <right style="medium">
        <color rgb="FFFFFFFF"/>
      </right>
      <top style="medium">
        <color rgb="FFFFFFFF"/>
      </top>
      <bottom style="thick">
        <color auto="1"/>
      </bottom>
      <diagonal/>
    </border>
    <border>
      <left/>
      <right style="thick">
        <color rgb="FF000000"/>
      </right>
      <top style="medium">
        <color rgb="FFFFFFFF"/>
      </top>
      <bottom style="thick">
        <color auto="1"/>
      </bottom>
      <diagonal/>
    </border>
    <border>
      <left style="thick">
        <color auto="1"/>
      </left>
      <right/>
      <top style="medium">
        <color theme="0"/>
      </top>
      <bottom style="medium">
        <color rgb="FFFFFFFF"/>
      </bottom>
      <diagonal/>
    </border>
    <border>
      <left/>
      <right/>
      <top style="medium">
        <color theme="0"/>
      </top>
      <bottom style="medium">
        <color rgb="FFFFFFFF"/>
      </bottom>
      <diagonal/>
    </border>
    <border>
      <left/>
      <right style="medium">
        <color rgb="FFFFFFFF"/>
      </right>
      <top style="medium">
        <color theme="0"/>
      </top>
      <bottom style="medium">
        <color rgb="FFFFFFFF"/>
      </bottom>
      <diagonal/>
    </border>
    <border>
      <left style="medium">
        <color rgb="FFFFFFFF"/>
      </left>
      <right/>
      <top style="medium">
        <color rgb="FFFFFFFF"/>
      </top>
      <bottom style="thick">
        <color auto="1"/>
      </bottom>
      <diagonal/>
    </border>
    <border>
      <left style="medium">
        <color rgb="FFFFFFFF"/>
      </left>
      <right/>
      <top style="medium">
        <color theme="0"/>
      </top>
      <bottom style="medium">
        <color rgb="FFFFFFFF"/>
      </bottom>
      <diagonal/>
    </border>
    <border>
      <left/>
      <right style="thick">
        <color rgb="FF000000"/>
      </right>
      <top style="medium">
        <color theme="0"/>
      </top>
      <bottom style="medium">
        <color rgb="FFFFFFFF"/>
      </bottom>
      <diagonal/>
    </border>
    <border>
      <left/>
      <right/>
      <top/>
      <bottom style="thick">
        <color theme="1"/>
      </bottom>
      <diagonal/>
    </border>
    <border>
      <left style="thick">
        <color theme="1"/>
      </left>
      <right/>
      <top/>
      <bottom/>
      <diagonal/>
    </border>
    <border>
      <left/>
      <right style="thick">
        <color auto="1"/>
      </right>
      <top/>
      <bottom style="thin">
        <color theme="0" tint="-0.24994659260841701"/>
      </bottom>
      <diagonal/>
    </border>
    <border>
      <left/>
      <right style="thick">
        <color auto="1"/>
      </right>
      <top/>
      <bottom style="thin">
        <color theme="0" tint="-0.14993743705557422"/>
      </bottom>
      <diagonal/>
    </border>
    <border>
      <left/>
      <right/>
      <top/>
      <bottom style="thin">
        <color theme="0" tint="-0.14993743705557422"/>
      </bottom>
      <diagonal/>
    </border>
    <border>
      <left/>
      <right style="thick">
        <color auto="1"/>
      </right>
      <top/>
      <bottom style="thick">
        <color theme="1"/>
      </bottom>
      <diagonal/>
    </border>
    <border>
      <left/>
      <right style="thick">
        <color auto="1"/>
      </right>
      <top/>
      <bottom style="thin">
        <color theme="0" tint="-0.34998626667073579"/>
      </bottom>
      <diagonal/>
    </border>
    <border>
      <left/>
      <right/>
      <top/>
      <bottom style="thin">
        <color theme="0" tint="-0.34998626667073579"/>
      </bottom>
      <diagonal/>
    </border>
    <border>
      <left/>
      <right/>
      <top/>
      <bottom style="thin">
        <color theme="0" tint="-0.24994659260841701"/>
      </bottom>
      <diagonal/>
    </border>
    <border>
      <left/>
      <right style="thin">
        <color auto="1"/>
      </right>
      <top/>
      <bottom style="medium">
        <color auto="1"/>
      </bottom>
      <diagonal/>
    </border>
    <border>
      <left style="medium">
        <color theme="0"/>
      </left>
      <right/>
      <top/>
      <bottom style="thick">
        <color auto="1"/>
      </bottom>
      <diagonal/>
    </border>
    <border>
      <left style="double">
        <color auto="1"/>
      </left>
      <right style="medium">
        <color theme="0"/>
      </right>
      <top style="double">
        <color auto="1"/>
      </top>
      <bottom style="medium">
        <color theme="0"/>
      </bottom>
      <diagonal/>
    </border>
    <border>
      <left style="medium">
        <color theme="0"/>
      </left>
      <right style="medium">
        <color theme="0"/>
      </right>
      <top style="double">
        <color auto="1"/>
      </top>
      <bottom style="medium">
        <color theme="0"/>
      </bottom>
      <diagonal/>
    </border>
    <border>
      <left style="medium">
        <color theme="0"/>
      </left>
      <right/>
      <top style="double">
        <color auto="1"/>
      </top>
      <bottom style="medium">
        <color theme="0"/>
      </bottom>
      <diagonal/>
    </border>
    <border>
      <left style="thick">
        <color auto="1"/>
      </left>
      <right style="thick">
        <color auto="1"/>
      </right>
      <top style="double">
        <color auto="1"/>
      </top>
      <bottom style="medium">
        <color theme="0"/>
      </bottom>
      <diagonal/>
    </border>
    <border>
      <left/>
      <right/>
      <top style="double">
        <color auto="1"/>
      </top>
      <bottom style="medium">
        <color theme="0"/>
      </bottom>
      <diagonal/>
    </border>
    <border>
      <left style="thick">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medium">
        <color theme="0"/>
      </right>
      <top style="medium">
        <color theme="0"/>
      </top>
      <bottom style="medium">
        <color theme="0"/>
      </bottom>
      <diagonal/>
    </border>
    <border>
      <left/>
      <right style="double">
        <color auto="1"/>
      </right>
      <top/>
      <bottom style="thick">
        <color auto="1"/>
      </bottom>
      <diagonal/>
    </border>
    <border>
      <left/>
      <right style="double">
        <color auto="1"/>
      </right>
      <top/>
      <bottom/>
      <diagonal/>
    </border>
    <border>
      <left style="double">
        <color auto="1"/>
      </left>
      <right style="medium">
        <color theme="0"/>
      </right>
      <top style="medium">
        <color theme="0"/>
      </top>
      <bottom/>
      <diagonal/>
    </border>
    <border>
      <left style="thick">
        <color auto="1"/>
      </left>
      <right style="medium">
        <color theme="0"/>
      </right>
      <top style="medium">
        <color theme="0"/>
      </top>
      <bottom style="medium">
        <color theme="0"/>
      </bottom>
      <diagonal/>
    </border>
    <border>
      <left style="medium">
        <color theme="0"/>
      </left>
      <right style="thick">
        <color auto="1"/>
      </right>
      <top/>
      <bottom style="medium">
        <color theme="0"/>
      </bottom>
      <diagonal/>
    </border>
    <border>
      <left style="thick">
        <color auto="1"/>
      </left>
      <right style="medium">
        <color theme="0"/>
      </right>
      <top style="medium">
        <color theme="0"/>
      </top>
      <bottom style="thick">
        <color auto="1"/>
      </bottom>
      <diagonal/>
    </border>
    <border>
      <left style="medium">
        <color theme="0"/>
      </left>
      <right style="thick">
        <color auto="1"/>
      </right>
      <top/>
      <bottom style="thick">
        <color auto="1"/>
      </bottom>
      <diagonal/>
    </border>
    <border>
      <left style="medium">
        <color theme="0"/>
      </left>
      <right style="thick">
        <color auto="1"/>
      </right>
      <top style="medium">
        <color theme="0"/>
      </top>
      <bottom style="thick">
        <color auto="1"/>
      </bottom>
      <diagonal/>
    </border>
    <border>
      <left style="thick">
        <color auto="1"/>
      </left>
      <right style="medium">
        <color theme="0"/>
      </right>
      <top/>
      <bottom style="medium">
        <color theme="0"/>
      </bottom>
      <diagonal/>
    </border>
    <border>
      <left style="thick">
        <color auto="1"/>
      </left>
      <right/>
      <top style="thick">
        <color auto="1"/>
      </top>
      <bottom style="medium">
        <color theme="0"/>
      </bottom>
      <diagonal/>
    </border>
    <border>
      <left style="medium">
        <color theme="0"/>
      </left>
      <right style="thick">
        <color auto="1"/>
      </right>
      <top style="thick">
        <color auto="1"/>
      </top>
      <bottom style="medium">
        <color theme="0"/>
      </bottom>
      <diagonal/>
    </border>
    <border>
      <left style="medium">
        <color auto="1"/>
      </left>
      <right/>
      <top/>
      <bottom style="medium">
        <color auto="1"/>
      </bottom>
      <diagonal/>
    </border>
    <border>
      <left/>
      <right style="medium">
        <color theme="0"/>
      </right>
      <top/>
      <bottom style="medium">
        <color auto="1"/>
      </bottom>
      <diagonal/>
    </border>
    <border>
      <left style="medium">
        <color theme="0"/>
      </left>
      <right style="thick">
        <color auto="1"/>
      </right>
      <top style="medium">
        <color auto="1"/>
      </top>
      <bottom/>
      <diagonal/>
    </border>
    <border>
      <left style="medium">
        <color theme="0"/>
      </left>
      <right style="thick">
        <color auto="1"/>
      </right>
      <top style="medium">
        <color theme="0"/>
      </top>
      <bottom style="thick">
        <color theme="1"/>
      </bottom>
      <diagonal/>
    </border>
    <border>
      <left style="medium">
        <color auto="1"/>
      </left>
      <right/>
      <top style="thick">
        <color auto="1"/>
      </top>
      <bottom style="thick">
        <color auto="1"/>
      </bottom>
      <diagonal/>
    </border>
    <border>
      <left style="medium">
        <color theme="0"/>
      </left>
      <right style="thick">
        <color auto="1"/>
      </right>
      <top style="medium">
        <color theme="0"/>
      </top>
      <bottom style="medium">
        <color theme="0"/>
      </bottom>
      <diagonal/>
    </border>
    <border>
      <left/>
      <right style="medium">
        <color theme="0"/>
      </right>
      <top/>
      <bottom style="thick">
        <color auto="1"/>
      </bottom>
      <diagonal/>
    </border>
    <border>
      <left style="thick">
        <color auto="1"/>
      </left>
      <right/>
      <top style="thick">
        <color theme="1"/>
      </top>
      <bottom/>
      <diagonal/>
    </border>
    <border>
      <left/>
      <right/>
      <top style="thick">
        <color theme="1"/>
      </top>
      <bottom/>
      <diagonal/>
    </border>
    <border>
      <left/>
      <right style="thick">
        <color auto="1"/>
      </right>
      <top style="thick">
        <color theme="1"/>
      </top>
      <bottom/>
      <diagonal/>
    </border>
    <border>
      <left style="thick">
        <color auto="1"/>
      </left>
      <right/>
      <top style="medium">
        <color theme="0"/>
      </top>
      <bottom style="medium">
        <color theme="0"/>
      </bottom>
      <diagonal/>
    </border>
    <border>
      <left/>
      <right style="thick">
        <color auto="1"/>
      </right>
      <top style="thick">
        <color theme="4"/>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auto="1"/>
      </left>
      <right/>
      <top/>
      <bottom style="thin">
        <color theme="0" tint="-0.24994659260841701"/>
      </bottom>
      <diagonal/>
    </border>
    <border>
      <left/>
      <right/>
      <top style="thin">
        <color theme="0" tint="-0.24994659260841701"/>
      </top>
      <bottom style="thick">
        <color auto="1"/>
      </bottom>
      <diagonal/>
    </border>
    <border>
      <left style="thick">
        <color auto="1"/>
      </left>
      <right/>
      <top style="thick">
        <color auto="1"/>
      </top>
      <bottom style="thick">
        <color rgb="FF000000"/>
      </bottom>
      <diagonal/>
    </border>
    <border>
      <left/>
      <right/>
      <top style="thick">
        <color auto="1"/>
      </top>
      <bottom style="thick">
        <color rgb="FF000000"/>
      </bottom>
      <diagonal/>
    </border>
    <border>
      <left/>
      <right style="thick">
        <color auto="1"/>
      </right>
      <top style="thick">
        <color auto="1"/>
      </top>
      <bottom style="thick">
        <color rgb="FF000000"/>
      </bottom>
      <diagonal/>
    </border>
    <border>
      <left/>
      <right style="thick">
        <color rgb="FF000000"/>
      </right>
      <top style="thick">
        <color rgb="FF000000"/>
      </top>
      <bottom style="thick">
        <color auto="1"/>
      </bottom>
      <diagonal/>
    </border>
    <border>
      <left/>
      <right style="double">
        <color auto="1"/>
      </right>
      <top style="thick">
        <color auto="1"/>
      </top>
      <bottom/>
      <diagonal/>
    </border>
    <border>
      <left/>
      <right style="thick">
        <color theme="1"/>
      </right>
      <top style="medium">
        <color theme="0"/>
      </top>
      <bottom/>
      <diagonal/>
    </border>
    <border>
      <left style="double">
        <color auto="1"/>
      </left>
      <right style="medium">
        <color theme="0"/>
      </right>
      <top/>
      <bottom style="medium">
        <color theme="0"/>
      </bottom>
      <diagonal/>
    </border>
    <border>
      <left/>
      <right style="thick">
        <color auto="1"/>
      </right>
      <top style="medium">
        <color theme="0"/>
      </top>
      <bottom/>
      <diagonal/>
    </border>
    <border>
      <left style="thick">
        <color rgb="FF000000"/>
      </left>
      <right/>
      <top style="thick">
        <color rgb="FF000000"/>
      </top>
      <bottom style="thick">
        <color auto="1"/>
      </bottom>
      <diagonal/>
    </border>
    <border>
      <left/>
      <right/>
      <top style="thick">
        <color rgb="FF000000"/>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ck">
        <color theme="1"/>
      </left>
      <right/>
      <top/>
      <bottom style="thick">
        <color theme="1"/>
      </bottom>
      <diagonal/>
    </border>
    <border>
      <left style="thick">
        <color auto="1"/>
      </left>
      <right/>
      <top/>
      <bottom style="thick">
        <color theme="1"/>
      </bottom>
      <diagonal/>
    </border>
    <border>
      <left style="thick">
        <color auto="1"/>
      </left>
      <right style="thick">
        <color auto="1"/>
      </right>
      <top/>
      <bottom style="thick">
        <color auto="1"/>
      </bottom>
      <diagonal/>
    </border>
    <border>
      <left style="thick">
        <color auto="1"/>
      </left>
      <right style="thick">
        <color auto="1"/>
      </right>
      <top/>
      <bottom/>
      <diagonal/>
    </border>
  </borders>
  <cellStyleXfs count="21">
    <xf numFmtId="0" fontId="0" fillId="0" borderId="5"/>
    <xf numFmtId="0" fontId="8" fillId="0" borderId="0" applyNumberFormat="0" applyFill="0" applyBorder="0" applyAlignment="0" applyProtection="0"/>
    <xf numFmtId="0" fontId="4" fillId="0" borderId="0" applyNumberFormat="0" applyFill="0" applyBorder="0" applyAlignment="0" applyProtection="0"/>
    <xf numFmtId="0" fontId="7" fillId="2" borderId="0" applyNumberFormat="0" applyBorder="0" applyAlignment="0" applyProtection="0"/>
    <xf numFmtId="0" fontId="14" fillId="0" borderId="5" applyNumberFormat="0" applyFill="0" applyBorder="0" applyAlignment="0" applyProtection="0"/>
    <xf numFmtId="0" fontId="3" fillId="0" borderId="0">
      <alignment horizontal="left"/>
    </xf>
    <xf numFmtId="164" fontId="3" fillId="0" borderId="0" applyFont="0" applyFill="0" applyBorder="0" applyAlignment="0">
      <alignment horizontal="left"/>
    </xf>
    <xf numFmtId="4" fontId="3" fillId="0" borderId="0" applyFont="0" applyFill="0" applyBorder="0" applyAlignment="0">
      <alignment horizontal="left"/>
    </xf>
    <xf numFmtId="165" fontId="3" fillId="0" borderId="0" applyFont="0" applyFill="0" applyBorder="0" applyAlignment="0">
      <alignment horizontal="left"/>
    </xf>
    <xf numFmtId="39" fontId="16" fillId="0" borderId="0" applyFill="0" applyBorder="0" applyProtection="0">
      <alignment horizontal="left"/>
    </xf>
    <xf numFmtId="0" fontId="17" fillId="0" borderId="0" applyNumberFormat="0" applyFill="0" applyBorder="0" applyProtection="0">
      <alignment wrapText="1"/>
    </xf>
    <xf numFmtId="166" fontId="3" fillId="0" borderId="0" applyFont="0" applyFill="0" applyBorder="0" applyAlignment="0">
      <alignment horizontal="left"/>
    </xf>
    <xf numFmtId="0" fontId="19" fillId="7" borderId="12" applyNumberFormat="0" applyProtection="0">
      <alignment horizontal="left"/>
    </xf>
    <xf numFmtId="0" fontId="46" fillId="0" borderId="5" applyNumberFormat="0" applyFill="0" applyBorder="0" applyAlignment="0" applyProtection="0"/>
    <xf numFmtId="0" fontId="46" fillId="0" borderId="5" applyNumberFormat="0" applyFill="0" applyBorder="0" applyAlignment="0" applyProtection="0"/>
    <xf numFmtId="0" fontId="46" fillId="0" borderId="5" applyNumberFormat="0" applyFill="0" applyBorder="0" applyAlignment="0" applyProtection="0"/>
    <xf numFmtId="0" fontId="46" fillId="0" borderId="5" applyNumberFormat="0" applyFill="0" applyBorder="0" applyAlignment="0" applyProtection="0"/>
    <xf numFmtId="165" fontId="1" fillId="0" borderId="0" applyFont="0" applyFill="0" applyBorder="0" applyAlignment="0">
      <alignment horizontal="left"/>
    </xf>
    <xf numFmtId="164" fontId="1" fillId="0" borderId="0" applyFont="0" applyFill="0" applyBorder="0" applyAlignment="0">
      <alignment horizontal="left"/>
    </xf>
    <xf numFmtId="0" fontId="1" fillId="0" borderId="0">
      <alignment horizontal="left"/>
    </xf>
    <xf numFmtId="4" fontId="1" fillId="0" borderId="0" applyFont="0" applyFill="0" applyBorder="0" applyAlignment="0">
      <alignment horizontal="left"/>
    </xf>
  </cellStyleXfs>
  <cellXfs count="492">
    <xf numFmtId="0" fontId="0" fillId="0" borderId="5" xfId="0"/>
    <xf numFmtId="0" fontId="8" fillId="0" borderId="0" xfId="1"/>
    <xf numFmtId="0" fontId="4" fillId="0" borderId="1" xfId="2" applyBorder="1" applyAlignment="1">
      <alignment horizontal="center"/>
    </xf>
    <xf numFmtId="0" fontId="4" fillId="0" borderId="0" xfId="2"/>
    <xf numFmtId="0" fontId="7" fillId="0" borderId="6" xfId="3" applyFill="1" applyBorder="1" applyAlignment="1">
      <alignment horizontal="left" vertical="center"/>
    </xf>
    <xf numFmtId="0" fontId="7" fillId="0" borderId="3" xfId="3" applyFill="1" applyBorder="1" applyAlignment="1">
      <alignment horizontal="left" vertical="center"/>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7" xfId="2" applyBorder="1" applyAlignment="1">
      <alignment horizontal="center"/>
    </xf>
    <xf numFmtId="0" fontId="3" fillId="0" borderId="0" xfId="5">
      <alignment horizontal="left"/>
    </xf>
    <xf numFmtId="0" fontId="15" fillId="0" borderId="0" xfId="5" applyFont="1">
      <alignment horizontal="left"/>
    </xf>
    <xf numFmtId="164" fontId="15" fillId="0" borderId="0" xfId="6" applyFont="1">
      <alignment horizontal="left"/>
    </xf>
    <xf numFmtId="4" fontId="15" fillId="0" borderId="0" xfId="7" applyFont="1">
      <alignment horizontal="left"/>
    </xf>
    <xf numFmtId="165" fontId="15" fillId="0" borderId="0" xfId="8" applyFont="1">
      <alignment horizontal="left"/>
    </xf>
    <xf numFmtId="164" fontId="15" fillId="0" borderId="0" xfId="6" applyFont="1" applyFill="1" applyBorder="1">
      <alignment horizontal="left"/>
    </xf>
    <xf numFmtId="0" fontId="3" fillId="0" borderId="0" xfId="5" applyAlignment="1"/>
    <xf numFmtId="0" fontId="0" fillId="0" borderId="7" xfId="0" applyBorder="1"/>
    <xf numFmtId="0" fontId="0" fillId="0" borderId="10" xfId="0" applyBorder="1"/>
    <xf numFmtId="0" fontId="0" fillId="0" borderId="10" xfId="0" applyFont="1" applyFill="1" applyBorder="1" applyAlignment="1">
      <alignment horizontal="center" vertical="center" wrapText="1"/>
    </xf>
    <xf numFmtId="0" fontId="0" fillId="0" borderId="2" xfId="0" applyBorder="1"/>
    <xf numFmtId="164" fontId="4" fillId="0" borderId="0" xfId="0" applyNumberFormat="1" applyFont="1" applyFill="1" applyBorder="1" applyAlignment="1">
      <alignment horizontal="left" vertical="center" wrapText="1" indent="1"/>
    </xf>
    <xf numFmtId="20"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left" vertical="center" wrapText="1" indent="1"/>
    </xf>
    <xf numFmtId="0" fontId="9" fillId="0" borderId="0" xfId="1" applyFont="1" applyFill="1" applyBorder="1" applyAlignment="1">
      <alignment vertical="center"/>
    </xf>
    <xf numFmtId="20" fontId="9" fillId="0" borderId="0" xfId="0" applyNumberFormat="1" applyFont="1" applyFill="1" applyBorder="1" applyAlignment="1">
      <alignment horizontal="center" vertical="center" wrapText="1"/>
    </xf>
    <xf numFmtId="14" fontId="15" fillId="0" borderId="15" xfId="8" applyNumberFormat="1" applyFont="1" applyFill="1" applyBorder="1">
      <alignment horizontal="left"/>
    </xf>
    <xf numFmtId="164" fontId="15" fillId="0" borderId="15" xfId="6" applyFont="1" applyFill="1" applyBorder="1">
      <alignment horizontal="left"/>
    </xf>
    <xf numFmtId="164" fontId="15" fillId="0" borderId="15" xfId="6" applyFont="1" applyBorder="1">
      <alignment horizontal="left"/>
    </xf>
    <xf numFmtId="4" fontId="15" fillId="0" borderId="15" xfId="7" applyFont="1" applyFill="1" applyBorder="1">
      <alignment horizontal="left"/>
    </xf>
    <xf numFmtId="0" fontId="15" fillId="0" borderId="15" xfId="5" applyFont="1" applyBorder="1">
      <alignment horizontal="left"/>
    </xf>
    <xf numFmtId="0" fontId="0" fillId="0" borderId="13" xfId="0" applyBorder="1"/>
    <xf numFmtId="0" fontId="4" fillId="0" borderId="9" xfId="2" applyBorder="1" applyAlignment="1">
      <alignment horizontal="center"/>
    </xf>
    <xf numFmtId="0" fontId="9" fillId="3" borderId="5" xfId="1" applyFont="1" applyFill="1" applyBorder="1" applyAlignment="1">
      <alignment vertical="center" wrapText="1"/>
    </xf>
    <xf numFmtId="20" fontId="9" fillId="4" borderId="18" xfId="1" applyNumberFormat="1" applyFont="1" applyFill="1" applyBorder="1" applyAlignment="1">
      <alignment vertical="center" wrapText="1"/>
    </xf>
    <xf numFmtId="20" fontId="9" fillId="4" borderId="19" xfId="1" applyNumberFormat="1" applyFont="1" applyFill="1" applyBorder="1" applyAlignment="1">
      <alignment vertical="center"/>
    </xf>
    <xf numFmtId="20" fontId="9" fillId="5" borderId="18" xfId="1" applyNumberFormat="1" applyFont="1" applyFill="1" applyBorder="1" applyAlignment="1">
      <alignment vertical="center" wrapText="1"/>
    </xf>
    <xf numFmtId="1" fontId="11" fillId="4" borderId="20" xfId="0" applyNumberFormat="1" applyFont="1" applyFill="1" applyBorder="1" applyAlignment="1">
      <alignment vertical="center"/>
    </xf>
    <xf numFmtId="1" fontId="11" fillId="5" borderId="20" xfId="0" applyNumberFormat="1" applyFont="1" applyFill="1" applyBorder="1" applyAlignment="1">
      <alignment vertical="center"/>
    </xf>
    <xf numFmtId="0" fontId="3" fillId="0" borderId="0" xfId="5" applyBorder="1" applyAlignment="1"/>
    <xf numFmtId="1" fontId="18" fillId="14" borderId="23" xfId="5" applyNumberFormat="1" applyFont="1" applyFill="1" applyBorder="1" applyAlignment="1">
      <alignment horizontal="center" vertical="center"/>
    </xf>
    <xf numFmtId="0" fontId="18" fillId="14" borderId="22" xfId="5" applyFont="1" applyFill="1" applyBorder="1" applyAlignment="1">
      <alignment horizontal="left" vertical="center" wrapText="1"/>
    </xf>
    <xf numFmtId="0" fontId="18" fillId="14" borderId="24" xfId="5" applyFont="1" applyFill="1" applyBorder="1" applyAlignment="1">
      <alignment horizontal="left" vertical="center" wrapText="1"/>
    </xf>
    <xf numFmtId="0" fontId="13" fillId="2" borderId="4" xfId="3" applyFont="1" applyBorder="1" applyAlignment="1">
      <alignment horizontal="left" vertical="center" wrapText="1" indent="1"/>
    </xf>
    <xf numFmtId="164" fontId="0" fillId="15" borderId="14" xfId="0" applyNumberFormat="1" applyFont="1" applyFill="1" applyBorder="1" applyAlignment="1">
      <alignment horizontal="left" vertical="center" wrapText="1" indent="1"/>
    </xf>
    <xf numFmtId="0" fontId="0" fillId="15" borderId="2" xfId="0" applyFont="1" applyFill="1" applyBorder="1" applyAlignment="1">
      <alignment horizontal="center" vertical="center" wrapText="1"/>
    </xf>
    <xf numFmtId="0" fontId="0" fillId="15" borderId="5" xfId="0" applyFill="1"/>
    <xf numFmtId="20" fontId="9" fillId="14" borderId="18" xfId="1" applyNumberFormat="1" applyFont="1" applyFill="1" applyBorder="1" applyAlignment="1">
      <alignment vertical="center" wrapText="1"/>
    </xf>
    <xf numFmtId="1" fontId="11" fillId="14" borderId="19" xfId="0" applyNumberFormat="1" applyFont="1" applyFill="1" applyBorder="1" applyAlignment="1">
      <alignment horizontal="center" vertical="center"/>
    </xf>
    <xf numFmtId="0" fontId="13" fillId="2" borderId="28" xfId="3" applyFont="1" applyBorder="1" applyAlignment="1">
      <alignment horizontal="left" vertical="center" wrapText="1" indent="1"/>
    </xf>
    <xf numFmtId="0" fontId="13" fillId="2" borderId="28" xfId="3" applyFont="1" applyBorder="1" applyAlignment="1">
      <alignment horizontal="center" vertical="center"/>
    </xf>
    <xf numFmtId="0" fontId="13" fillId="2" borderId="27" xfId="3" applyFont="1" applyBorder="1" applyAlignment="1">
      <alignment horizontal="center" vertical="center" wrapText="1"/>
    </xf>
    <xf numFmtId="0" fontId="24" fillId="0" borderId="0" xfId="1" applyFont="1" applyAlignment="1">
      <alignment vertical="center"/>
    </xf>
    <xf numFmtId="0" fontId="18" fillId="0" borderId="0" xfId="5" applyFont="1" applyFill="1" applyBorder="1" applyAlignment="1">
      <alignment horizontal="left" vertical="center" wrapText="1"/>
    </xf>
    <xf numFmtId="0" fontId="18" fillId="0" borderId="0" xfId="5" applyFont="1" applyAlignment="1">
      <alignment horizontal="left" vertical="center" wrapText="1"/>
    </xf>
    <xf numFmtId="0" fontId="25" fillId="0" borderId="0" xfId="5" applyFont="1" applyFill="1" applyBorder="1" applyAlignment="1">
      <alignment horizontal="left" vertical="center"/>
    </xf>
    <xf numFmtId="0" fontId="18" fillId="0" borderId="32" xfId="5" applyFont="1" applyFill="1" applyBorder="1" applyAlignment="1">
      <alignment horizontal="left" vertical="center" wrapText="1"/>
    </xf>
    <xf numFmtId="0" fontId="3" fillId="14" borderId="0" xfId="5" applyFill="1">
      <alignment horizontal="left"/>
    </xf>
    <xf numFmtId="0" fontId="34" fillId="2" borderId="16" xfId="3" applyFont="1" applyBorder="1" applyAlignment="1">
      <alignment horizontal="center" vertical="center" wrapText="1"/>
    </xf>
    <xf numFmtId="0" fontId="34" fillId="2" borderId="34" xfId="3" applyFont="1" applyBorder="1" applyAlignment="1">
      <alignment horizontal="center" vertical="center" wrapText="1"/>
    </xf>
    <xf numFmtId="1" fontId="35" fillId="9" borderId="5" xfId="0" applyNumberFormat="1" applyFont="1" applyFill="1" applyBorder="1" applyAlignment="1" applyProtection="1">
      <alignment horizontal="center" vertical="center" wrapText="1"/>
    </xf>
    <xf numFmtId="1" fontId="35" fillId="11" borderId="5" xfId="0" applyNumberFormat="1" applyFont="1" applyFill="1" applyBorder="1" applyAlignment="1" applyProtection="1">
      <alignment horizontal="center" vertical="center" wrapText="1"/>
    </xf>
    <xf numFmtId="1" fontId="35" fillId="10" borderId="5" xfId="0" applyNumberFormat="1" applyFont="1" applyFill="1" applyBorder="1" applyAlignment="1" applyProtection="1">
      <alignment horizontal="center" vertical="center" wrapText="1"/>
    </xf>
    <xf numFmtId="1" fontId="35" fillId="12" borderId="5" xfId="0" applyNumberFormat="1" applyFont="1" applyFill="1" applyBorder="1" applyAlignment="1" applyProtection="1">
      <alignment horizontal="center" vertical="center" wrapText="1"/>
    </xf>
    <xf numFmtId="168" fontId="38" fillId="0" borderId="0" xfId="8" applyNumberFormat="1" applyFont="1" applyFill="1" applyBorder="1" applyAlignment="1">
      <alignment horizontal="left" vertical="center"/>
    </xf>
    <xf numFmtId="1" fontId="35" fillId="9" borderId="7" xfId="0" applyNumberFormat="1" applyFont="1" applyFill="1" applyBorder="1" applyAlignment="1">
      <alignment horizontal="center" vertical="center" wrapText="1"/>
    </xf>
    <xf numFmtId="1" fontId="35" fillId="11" borderId="7" xfId="0" applyNumberFormat="1" applyFont="1" applyFill="1" applyBorder="1" applyAlignment="1">
      <alignment horizontal="center" vertical="center" wrapText="1"/>
    </xf>
    <xf numFmtId="1" fontId="35" fillId="10" borderId="7" xfId="0" applyNumberFormat="1" applyFont="1" applyFill="1" applyBorder="1" applyAlignment="1">
      <alignment horizontal="center" vertical="center" wrapText="1"/>
    </xf>
    <xf numFmtId="1" fontId="35" fillId="12" borderId="7" xfId="0" applyNumberFormat="1" applyFont="1" applyFill="1" applyBorder="1" applyAlignment="1">
      <alignment horizontal="center" vertical="center" wrapText="1"/>
    </xf>
    <xf numFmtId="1" fontId="40" fillId="20" borderId="37" xfId="0" applyNumberFormat="1" applyFont="1" applyFill="1" applyBorder="1" applyAlignment="1" applyProtection="1">
      <alignment horizontal="center" vertical="center" wrapText="1"/>
      <protection locked="0"/>
    </xf>
    <xf numFmtId="1" fontId="40" fillId="22" borderId="37" xfId="0" applyNumberFormat="1" applyFont="1" applyFill="1" applyBorder="1" applyAlignment="1" applyProtection="1">
      <alignment horizontal="center" vertical="center" wrapText="1"/>
      <protection locked="0"/>
    </xf>
    <xf numFmtId="1" fontId="40" fillId="21" borderId="37" xfId="0" applyNumberFormat="1" applyFont="1" applyFill="1" applyBorder="1" applyAlignment="1" applyProtection="1">
      <alignment horizontal="center" vertical="center" wrapText="1"/>
      <protection locked="0"/>
    </xf>
    <xf numFmtId="1" fontId="40" fillId="17" borderId="37" xfId="0" applyNumberFormat="1" applyFont="1" applyFill="1" applyBorder="1" applyAlignment="1" applyProtection="1">
      <alignment horizontal="center" vertical="center" wrapText="1"/>
      <protection locked="0"/>
    </xf>
    <xf numFmtId="1" fontId="41" fillId="9" borderId="38" xfId="0" applyNumberFormat="1" applyFont="1" applyFill="1" applyBorder="1" applyAlignment="1">
      <alignment horizontal="center" vertical="center" wrapText="1"/>
    </xf>
    <xf numFmtId="1" fontId="41" fillId="11" borderId="38" xfId="0" applyNumberFormat="1" applyFont="1" applyFill="1" applyBorder="1" applyAlignment="1">
      <alignment horizontal="center" vertical="center" wrapText="1"/>
    </xf>
    <xf numFmtId="1" fontId="41" fillId="10" borderId="38" xfId="0" applyNumberFormat="1" applyFont="1" applyFill="1" applyBorder="1" applyAlignment="1">
      <alignment horizontal="center" vertical="center" wrapText="1"/>
    </xf>
    <xf numFmtId="1" fontId="41" fillId="12" borderId="38" xfId="0" applyNumberFormat="1" applyFont="1" applyFill="1" applyBorder="1" applyAlignment="1">
      <alignment horizontal="center" vertical="center" wrapText="1"/>
    </xf>
    <xf numFmtId="0" fontId="42" fillId="2" borderId="36" xfId="3" applyFont="1" applyBorder="1" applyAlignment="1">
      <alignment horizontal="center" vertical="center" wrapText="1"/>
    </xf>
    <xf numFmtId="20" fontId="39" fillId="14" borderId="44" xfId="1" applyNumberFormat="1" applyFont="1" applyFill="1" applyBorder="1" applyAlignment="1">
      <alignment horizontal="center" vertical="center" wrapText="1"/>
    </xf>
    <xf numFmtId="0" fontId="34" fillId="2" borderId="21" xfId="3" applyFont="1" applyBorder="1" applyAlignment="1">
      <alignment horizontal="center" vertical="center" wrapText="1"/>
    </xf>
    <xf numFmtId="0" fontId="34" fillId="2" borderId="15" xfId="3" applyFont="1" applyBorder="1" applyAlignment="1">
      <alignment horizontal="center" vertical="center" wrapText="1"/>
    </xf>
    <xf numFmtId="1" fontId="45" fillId="14" borderId="45" xfId="0" applyNumberFormat="1" applyFont="1" applyFill="1" applyBorder="1" applyAlignment="1">
      <alignment horizontal="left" vertical="center"/>
    </xf>
    <xf numFmtId="1" fontId="9" fillId="4" borderId="2" xfId="0" applyNumberFormat="1" applyFont="1" applyFill="1" applyBorder="1" applyAlignment="1">
      <alignment horizontal="center" vertical="center" wrapText="1"/>
    </xf>
    <xf numFmtId="164" fontId="4" fillId="4" borderId="5" xfId="0" applyNumberFormat="1" applyFont="1" applyFill="1" applyBorder="1" applyAlignment="1" applyProtection="1">
      <alignment horizontal="center" vertical="center" wrapText="1"/>
      <protection locked="0"/>
    </xf>
    <xf numFmtId="164" fontId="4" fillId="3" borderId="2" xfId="0" applyNumberFormat="1" applyFont="1" applyFill="1" applyBorder="1" applyAlignment="1" applyProtection="1">
      <alignment horizontal="center" vertical="center" wrapText="1"/>
      <protection locked="0"/>
    </xf>
    <xf numFmtId="164" fontId="4" fillId="3" borderId="5" xfId="0" applyNumberFormat="1" applyFont="1" applyFill="1" applyBorder="1" applyAlignment="1" applyProtection="1">
      <alignment horizontal="center" vertical="center" wrapText="1"/>
      <protection locked="0"/>
    </xf>
    <xf numFmtId="164" fontId="4" fillId="3" borderId="8" xfId="0" applyNumberFormat="1" applyFont="1" applyFill="1" applyBorder="1" applyAlignment="1" applyProtection="1">
      <alignment horizontal="center" vertical="center" wrapText="1"/>
      <protection locked="0"/>
    </xf>
    <xf numFmtId="0" fontId="0" fillId="15" borderId="2" xfId="0" applyFill="1" applyBorder="1"/>
    <xf numFmtId="1" fontId="12" fillId="4"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1" fontId="12" fillId="3" borderId="52" xfId="0" applyNumberFormat="1" applyFont="1" applyFill="1" applyBorder="1" applyAlignment="1">
      <alignment horizontal="center" vertical="center" wrapText="1"/>
    </xf>
    <xf numFmtId="20" fontId="12" fillId="0" borderId="2" xfId="0" applyNumberFormat="1" applyFont="1" applyFill="1" applyBorder="1" applyAlignment="1">
      <alignment horizontal="center" vertical="center" wrapText="1"/>
    </xf>
    <xf numFmtId="164" fontId="4" fillId="4" borderId="2" xfId="0" applyNumberFormat="1" applyFont="1" applyFill="1" applyBorder="1" applyAlignment="1" applyProtection="1">
      <alignment horizontal="center" vertical="center" wrapText="1"/>
      <protection locked="0"/>
    </xf>
    <xf numFmtId="1" fontId="9" fillId="3" borderId="2" xfId="0" applyNumberFormat="1" applyFont="1" applyFill="1" applyBorder="1" applyAlignment="1">
      <alignment horizontal="center" vertical="center" wrapText="1"/>
    </xf>
    <xf numFmtId="1" fontId="30" fillId="15" borderId="2" xfId="0" applyNumberFormat="1" applyFont="1" applyFill="1" applyBorder="1" applyAlignment="1" applyProtection="1">
      <alignment horizontal="center" vertical="center" wrapText="1"/>
    </xf>
    <xf numFmtId="1" fontId="30" fillId="4" borderId="2" xfId="0" applyNumberFormat="1" applyFont="1" applyFill="1" applyBorder="1" applyAlignment="1" applyProtection="1">
      <alignment horizontal="center" vertical="center" wrapText="1"/>
      <protection locked="0"/>
    </xf>
    <xf numFmtId="2" fontId="44" fillId="14" borderId="51" xfId="0" applyNumberFormat="1" applyFont="1" applyFill="1" applyBorder="1" applyAlignment="1" applyProtection="1">
      <alignment horizontal="center" vertical="center" wrapText="1"/>
    </xf>
    <xf numFmtId="1" fontId="35" fillId="5" borderId="13" xfId="0" applyNumberFormat="1" applyFont="1" applyFill="1" applyBorder="1" applyAlignment="1" applyProtection="1">
      <alignment horizontal="center" vertical="center" wrapText="1"/>
    </xf>
    <xf numFmtId="1" fontId="35" fillId="5" borderId="4" xfId="0" applyNumberFormat="1" applyFont="1" applyFill="1" applyBorder="1" applyAlignment="1">
      <alignment horizontal="center" vertical="center" wrapText="1"/>
    </xf>
    <xf numFmtId="1" fontId="40" fillId="19" borderId="53" xfId="0" applyNumberFormat="1" applyFont="1" applyFill="1" applyBorder="1" applyAlignment="1" applyProtection="1">
      <alignment horizontal="center" vertical="center" wrapText="1"/>
      <protection locked="0"/>
    </xf>
    <xf numFmtId="1" fontId="41" fillId="5" borderId="0" xfId="0" applyNumberFormat="1" applyFont="1" applyFill="1" applyBorder="1" applyAlignment="1">
      <alignment horizontal="center" vertical="center" wrapText="1"/>
    </xf>
    <xf numFmtId="0" fontId="49" fillId="0" borderId="54" xfId="0" applyFont="1" applyBorder="1"/>
    <xf numFmtId="0" fontId="49" fillId="0" borderId="59" xfId="0" applyFont="1" applyBorder="1"/>
    <xf numFmtId="0" fontId="13" fillId="2" borderId="28" xfId="3" applyFont="1" applyBorder="1" applyAlignment="1">
      <alignment horizontal="center" vertical="center" wrapText="1"/>
    </xf>
    <xf numFmtId="0" fontId="2" fillId="0" borderId="0" xfId="5" applyFont="1" applyProtection="1">
      <alignment horizontal="left"/>
    </xf>
    <xf numFmtId="0" fontId="18" fillId="14" borderId="22" xfId="5" applyFont="1" applyFill="1" applyBorder="1" applyAlignment="1" applyProtection="1">
      <alignment horizontal="left" wrapText="1"/>
    </xf>
    <xf numFmtId="2" fontId="18" fillId="14" borderId="23" xfId="5" applyNumberFormat="1" applyFont="1" applyFill="1" applyBorder="1" applyAlignment="1" applyProtection="1">
      <alignment horizontal="center" vertical="center"/>
    </xf>
    <xf numFmtId="0" fontId="18" fillId="14" borderId="24" xfId="5" applyFont="1" applyFill="1" applyBorder="1" applyAlignment="1" applyProtection="1">
      <alignment horizontal="left" wrapText="1"/>
    </xf>
    <xf numFmtId="2" fontId="18" fillId="14" borderId="25" xfId="5" applyNumberFormat="1" applyFont="1" applyFill="1" applyBorder="1" applyAlignment="1" applyProtection="1">
      <alignment horizontal="center" vertical="center"/>
    </xf>
    <xf numFmtId="0" fontId="47" fillId="0" borderId="18" xfId="5" applyFont="1" applyBorder="1" applyAlignment="1" applyProtection="1">
      <alignment horizontal="left" vertical="center" wrapText="1"/>
    </xf>
    <xf numFmtId="0" fontId="3" fillId="0" borderId="0" xfId="5" applyFont="1" applyProtection="1">
      <alignment horizontal="left"/>
    </xf>
    <xf numFmtId="0" fontId="18" fillId="0" borderId="0" xfId="5" applyFont="1" applyFill="1" applyBorder="1" applyAlignment="1" applyProtection="1">
      <alignment horizontal="left" vertical="center"/>
    </xf>
    <xf numFmtId="0" fontId="18" fillId="0" borderId="0" xfId="5" applyFont="1" applyFill="1" applyBorder="1" applyAlignment="1" applyProtection="1">
      <alignment horizontal="left" vertical="center" wrapText="1"/>
    </xf>
    <xf numFmtId="0" fontId="18" fillId="0" borderId="0" xfId="5" applyFont="1" applyAlignment="1" applyProtection="1">
      <alignment horizontal="left" vertical="center" wrapText="1"/>
    </xf>
    <xf numFmtId="0" fontId="18" fillId="0" borderId="32" xfId="5" applyFont="1" applyFill="1" applyBorder="1" applyAlignment="1" applyProtection="1">
      <alignment horizontal="left" vertical="center" wrapText="1"/>
    </xf>
    <xf numFmtId="0" fontId="25" fillId="0" borderId="0" xfId="5" applyFont="1" applyFill="1" applyBorder="1" applyAlignment="1" applyProtection="1">
      <alignment horizontal="left" vertical="center"/>
    </xf>
    <xf numFmtId="0" fontId="3" fillId="0" borderId="0" xfId="5" applyProtection="1">
      <alignment horizontal="left"/>
    </xf>
    <xf numFmtId="0" fontId="15" fillId="0" borderId="0" xfId="5" applyFont="1" applyProtection="1">
      <alignment horizontal="left"/>
    </xf>
    <xf numFmtId="0" fontId="18" fillId="14" borderId="22" xfId="5" applyFont="1" applyFill="1" applyBorder="1" applyAlignment="1" applyProtection="1">
      <alignment horizontal="left" vertical="center" wrapText="1"/>
    </xf>
    <xf numFmtId="1" fontId="18" fillId="14" borderId="23" xfId="5" applyNumberFormat="1" applyFont="1" applyFill="1" applyBorder="1" applyAlignment="1" applyProtection="1">
      <alignment horizontal="center" vertical="center"/>
    </xf>
    <xf numFmtId="0" fontId="18" fillId="14" borderId="24" xfId="5" applyFont="1" applyFill="1" applyBorder="1" applyAlignment="1" applyProtection="1">
      <alignment horizontal="left" vertical="center" wrapText="1"/>
    </xf>
    <xf numFmtId="0" fontId="18" fillId="0" borderId="0" xfId="5" applyFont="1" applyAlignment="1" applyProtection="1">
      <alignment horizontal="left" vertical="center"/>
    </xf>
    <xf numFmtId="0" fontId="18" fillId="0" borderId="11" xfId="5" applyFont="1" applyBorder="1" applyAlignment="1" applyProtection="1">
      <alignment horizontal="left" vertical="center"/>
    </xf>
    <xf numFmtId="20" fontId="39" fillId="14" borderId="21" xfId="1" applyNumberFormat="1" applyFont="1" applyFill="1" applyBorder="1" applyAlignment="1">
      <alignment horizontal="center" vertical="center" wrapText="1"/>
    </xf>
    <xf numFmtId="0" fontId="4" fillId="3" borderId="2" xfId="0" applyNumberFormat="1" applyFont="1" applyFill="1" applyBorder="1" applyAlignment="1" applyProtection="1">
      <alignment horizontal="left" vertical="center" wrapText="1" indent="1"/>
      <protection locked="0"/>
    </xf>
    <xf numFmtId="0" fontId="4" fillId="3" borderId="5" xfId="0" applyNumberFormat="1" applyFont="1" applyFill="1" applyBorder="1" applyAlignment="1" applyProtection="1">
      <alignment horizontal="left" vertical="center" wrapText="1" indent="1"/>
      <protection locked="0"/>
    </xf>
    <xf numFmtId="0" fontId="4" fillId="4" borderId="5" xfId="0" applyNumberFormat="1" applyFont="1" applyFill="1" applyBorder="1" applyAlignment="1" applyProtection="1">
      <alignment horizontal="left" vertical="center" wrapText="1" indent="1"/>
      <protection locked="0"/>
    </xf>
    <xf numFmtId="0" fontId="4" fillId="3" borderId="8" xfId="0" applyNumberFormat="1" applyFont="1" applyFill="1" applyBorder="1" applyAlignment="1" applyProtection="1">
      <alignment horizontal="left" vertical="center" wrapText="1" indent="1"/>
      <protection locked="0"/>
    </xf>
    <xf numFmtId="0" fontId="0" fillId="15" borderId="14" xfId="0" applyNumberFormat="1" applyFont="1" applyFill="1" applyBorder="1" applyAlignment="1">
      <alignment horizontal="left" vertical="center" wrapText="1" indent="1"/>
    </xf>
    <xf numFmtId="0" fontId="9" fillId="4" borderId="5" xfId="1" applyNumberFormat="1" applyFont="1" applyFill="1" applyBorder="1" applyAlignment="1">
      <alignment vertical="center" wrapText="1"/>
    </xf>
    <xf numFmtId="0" fontId="4" fillId="4" borderId="2" xfId="0" applyNumberFormat="1" applyFont="1" applyFill="1" applyBorder="1" applyAlignment="1" applyProtection="1">
      <alignment horizontal="left" vertical="center" wrapText="1" indent="1"/>
      <protection locked="0"/>
    </xf>
    <xf numFmtId="0" fontId="12" fillId="0" borderId="13" xfId="0" applyFont="1" applyFill="1" applyBorder="1" applyAlignment="1">
      <alignment horizontal="center" vertical="center" wrapText="1"/>
    </xf>
    <xf numFmtId="1" fontId="35" fillId="29" borderId="5" xfId="0" applyNumberFormat="1" applyFont="1" applyFill="1" applyBorder="1" applyAlignment="1" applyProtection="1">
      <alignment horizontal="center" vertical="center" wrapText="1"/>
    </xf>
    <xf numFmtId="1" fontId="35" fillId="29" borderId="7" xfId="0" applyNumberFormat="1" applyFont="1" applyFill="1" applyBorder="1" applyAlignment="1">
      <alignment horizontal="center" vertical="center" wrapText="1"/>
    </xf>
    <xf numFmtId="1" fontId="40" fillId="29" borderId="37" xfId="0" applyNumberFormat="1" applyFont="1" applyFill="1" applyBorder="1" applyAlignment="1" applyProtection="1">
      <alignment horizontal="center" vertical="center" wrapText="1"/>
      <protection locked="0"/>
    </xf>
    <xf numFmtId="1" fontId="41" fillId="29" borderId="38" xfId="0" applyNumberFormat="1" applyFont="1" applyFill="1" applyBorder="1" applyAlignment="1">
      <alignment horizontal="center" vertical="center" wrapText="1"/>
    </xf>
    <xf numFmtId="0" fontId="51" fillId="0" borderId="0" xfId="5" applyFont="1" applyFill="1" applyBorder="1" applyAlignment="1" applyProtection="1">
      <alignment horizontal="left" vertical="center" wrapText="1"/>
      <protection locked="0"/>
    </xf>
    <xf numFmtId="1" fontId="38" fillId="0" borderId="0" xfId="6" applyNumberFormat="1" applyFont="1" applyFill="1" applyBorder="1" applyAlignment="1" applyProtection="1">
      <alignment horizontal="center" vertical="center"/>
      <protection locked="0"/>
    </xf>
    <xf numFmtId="164" fontId="33" fillId="8" borderId="81" xfId="4" applyNumberFormat="1" applyFont="1" applyFill="1" applyBorder="1" applyAlignment="1">
      <alignment horizontal="center" vertical="center" wrapText="1"/>
    </xf>
    <xf numFmtId="1" fontId="35" fillId="8" borderId="82" xfId="0" applyNumberFormat="1" applyFont="1" applyFill="1" applyBorder="1" applyAlignment="1" applyProtection="1">
      <alignment horizontal="center" vertical="center" wrapText="1"/>
    </xf>
    <xf numFmtId="1" fontId="35" fillId="8" borderId="83" xfId="0" applyNumberFormat="1" applyFont="1" applyFill="1" applyBorder="1" applyAlignment="1">
      <alignment horizontal="center" vertical="center" wrapText="1"/>
    </xf>
    <xf numFmtId="1" fontId="40" fillId="18" borderId="84" xfId="0" applyNumberFormat="1" applyFont="1" applyFill="1" applyBorder="1" applyAlignment="1" applyProtection="1">
      <alignment horizontal="center" vertical="center" wrapText="1"/>
      <protection locked="0"/>
    </xf>
    <xf numFmtId="1" fontId="41" fillId="8" borderId="85" xfId="0" applyNumberFormat="1" applyFont="1" applyFill="1" applyBorder="1" applyAlignment="1">
      <alignment horizontal="center" vertical="center" wrapText="1"/>
    </xf>
    <xf numFmtId="1" fontId="44" fillId="14" borderId="86" xfId="0" applyNumberFormat="1" applyFont="1" applyFill="1" applyBorder="1" applyAlignment="1" applyProtection="1">
      <alignment horizontal="center" vertical="center" wrapText="1"/>
    </xf>
    <xf numFmtId="164" fontId="33" fillId="9" borderId="89" xfId="4" applyNumberFormat="1" applyFont="1" applyFill="1" applyBorder="1" applyAlignment="1">
      <alignment horizontal="center" vertical="center" wrapText="1"/>
    </xf>
    <xf numFmtId="164" fontId="33" fillId="11" borderId="89" xfId="4" applyNumberFormat="1" applyFont="1" applyFill="1" applyBorder="1" applyAlignment="1">
      <alignment horizontal="center" vertical="center" wrapText="1"/>
    </xf>
    <xf numFmtId="164" fontId="33" fillId="10" borderId="89" xfId="4" applyNumberFormat="1" applyFont="1" applyFill="1" applyBorder="1" applyAlignment="1">
      <alignment horizontal="center" vertical="center" wrapText="1"/>
    </xf>
    <xf numFmtId="164" fontId="33" fillId="12" borderId="89" xfId="4" applyNumberFormat="1" applyFont="1" applyFill="1" applyBorder="1" applyAlignment="1">
      <alignment horizontal="center" vertical="center" wrapText="1"/>
    </xf>
    <xf numFmtId="164" fontId="33" fillId="5" borderId="92" xfId="4" applyNumberFormat="1" applyFont="1" applyFill="1" applyBorder="1" applyAlignment="1">
      <alignment horizontal="center" vertical="center" wrapText="1"/>
    </xf>
    <xf numFmtId="164" fontId="33" fillId="29" borderId="89" xfId="4" applyNumberFormat="1" applyFont="1" applyFill="1" applyBorder="1" applyAlignment="1">
      <alignment horizontal="center" vertical="center" wrapText="1"/>
    </xf>
    <xf numFmtId="0" fontId="59" fillId="0" borderId="0" xfId="1" applyFont="1" applyAlignment="1">
      <alignment vertical="center"/>
    </xf>
    <xf numFmtId="0" fontId="60" fillId="0" borderId="0" xfId="1" applyFont="1" applyAlignment="1">
      <alignment vertical="center"/>
    </xf>
    <xf numFmtId="0" fontId="3" fillId="0" borderId="0" xfId="5" applyFill="1">
      <alignment horizontal="left"/>
    </xf>
    <xf numFmtId="1" fontId="12" fillId="8" borderId="94" xfId="0" applyNumberFormat="1" applyFont="1" applyFill="1" applyBorder="1" applyAlignment="1" applyProtection="1">
      <alignment horizontal="center" vertical="center" wrapText="1"/>
    </xf>
    <xf numFmtId="1" fontId="12" fillId="9" borderId="94" xfId="0" applyNumberFormat="1" applyFont="1" applyFill="1" applyBorder="1" applyAlignment="1" applyProtection="1">
      <alignment horizontal="center" vertical="center" wrapText="1"/>
    </xf>
    <xf numFmtId="1" fontId="12" fillId="11" borderId="94" xfId="0" applyNumberFormat="1" applyFont="1" applyFill="1" applyBorder="1" applyAlignment="1" applyProtection="1">
      <alignment horizontal="center" vertical="center" wrapText="1"/>
    </xf>
    <xf numFmtId="1" fontId="12" fillId="10" borderId="94" xfId="0" applyNumberFormat="1" applyFont="1" applyFill="1" applyBorder="1" applyAlignment="1" applyProtection="1">
      <alignment horizontal="center" vertical="center" wrapText="1"/>
    </xf>
    <xf numFmtId="164" fontId="33" fillId="29" borderId="95" xfId="4" applyNumberFormat="1" applyFont="1" applyFill="1" applyBorder="1" applyAlignment="1">
      <alignment horizontal="center" vertical="center" wrapText="1"/>
    </xf>
    <xf numFmtId="1" fontId="35" fillId="29" borderId="97" xfId="0" applyNumberFormat="1" applyFont="1" applyFill="1" applyBorder="1" applyAlignment="1" applyProtection="1">
      <alignment horizontal="center" vertical="center" wrapText="1"/>
    </xf>
    <xf numFmtId="164" fontId="33" fillId="29" borderId="98" xfId="4" applyNumberFormat="1" applyFont="1" applyFill="1" applyBorder="1" applyAlignment="1">
      <alignment horizontal="center" vertical="center" wrapText="1"/>
    </xf>
    <xf numFmtId="1" fontId="35" fillId="29" borderId="94" xfId="0" applyNumberFormat="1" applyFont="1" applyFill="1" applyBorder="1" applyAlignment="1" applyProtection="1">
      <alignment horizontal="center" vertical="center" wrapText="1"/>
    </xf>
    <xf numFmtId="0" fontId="34" fillId="2" borderId="99" xfId="3" applyFont="1" applyBorder="1" applyAlignment="1">
      <alignment horizontal="center" vertical="center" wrapText="1"/>
    </xf>
    <xf numFmtId="0" fontId="13" fillId="2" borderId="100" xfId="3" applyFont="1" applyBorder="1" applyAlignment="1">
      <alignment horizontal="center" vertical="center" wrapText="1"/>
    </xf>
    <xf numFmtId="1" fontId="30" fillId="11" borderId="2" xfId="0" applyNumberFormat="1" applyFont="1" applyFill="1" applyBorder="1" applyAlignment="1" applyProtection="1">
      <alignment horizontal="center" vertical="center" wrapText="1"/>
      <protection locked="0"/>
    </xf>
    <xf numFmtId="1" fontId="30" fillId="15" borderId="8" xfId="0" applyNumberFormat="1" applyFont="1" applyFill="1" applyBorder="1" applyAlignment="1" applyProtection="1">
      <alignment horizontal="center" vertical="center" wrapText="1"/>
    </xf>
    <xf numFmtId="1" fontId="9" fillId="11" borderId="2" xfId="0" applyNumberFormat="1" applyFont="1" applyFill="1" applyBorder="1" applyAlignment="1">
      <alignment horizontal="center" vertical="center" wrapText="1"/>
    </xf>
    <xf numFmtId="1" fontId="30" fillId="3" borderId="94" xfId="0" applyNumberFormat="1" applyFont="1" applyFill="1" applyBorder="1" applyAlignment="1" applyProtection="1">
      <alignment horizontal="center" vertical="center" wrapText="1"/>
      <protection locked="0"/>
    </xf>
    <xf numFmtId="0" fontId="13" fillId="2" borderId="103" xfId="3" applyFont="1" applyBorder="1" applyAlignment="1">
      <alignment horizontal="center" vertical="center" wrapText="1"/>
    </xf>
    <xf numFmtId="1" fontId="30" fillId="3" borderId="104" xfId="0" applyNumberFormat="1" applyFont="1" applyFill="1" applyBorder="1" applyAlignment="1" applyProtection="1">
      <alignment horizontal="center" vertical="center" wrapText="1"/>
      <protection locked="0"/>
    </xf>
    <xf numFmtId="4" fontId="61" fillId="14" borderId="45" xfId="0" applyNumberFormat="1" applyFont="1" applyFill="1" applyBorder="1" applyAlignment="1">
      <alignment horizontal="right" vertical="center"/>
    </xf>
    <xf numFmtId="4" fontId="61" fillId="14" borderId="15" xfId="0" applyNumberFormat="1" applyFont="1" applyFill="1" applyBorder="1" applyAlignment="1">
      <alignment horizontal="right" vertical="center"/>
    </xf>
    <xf numFmtId="2" fontId="44" fillId="14" borderId="50" xfId="2" applyNumberFormat="1" applyFont="1" applyFill="1" applyBorder="1" applyAlignment="1" applyProtection="1">
      <alignment horizontal="center" vertical="center"/>
    </xf>
    <xf numFmtId="164" fontId="33" fillId="6" borderId="92" xfId="4" applyNumberFormat="1" applyFont="1" applyFill="1" applyBorder="1" applyAlignment="1">
      <alignment horizontal="center" vertical="center" wrapText="1"/>
    </xf>
    <xf numFmtId="1" fontId="35" fillId="6" borderId="13" xfId="0" applyNumberFormat="1" applyFont="1" applyFill="1" applyBorder="1" applyAlignment="1" applyProtection="1">
      <alignment horizontal="center" vertical="center" wrapText="1"/>
    </xf>
    <xf numFmtId="1" fontId="35" fillId="6" borderId="4" xfId="0" applyNumberFormat="1" applyFont="1" applyFill="1" applyBorder="1" applyAlignment="1">
      <alignment horizontal="center" vertical="center" wrapText="1"/>
    </xf>
    <xf numFmtId="2" fontId="65" fillId="0" borderId="0" xfId="6" applyNumberFormat="1" applyFont="1" applyFill="1" applyBorder="1" applyAlignment="1" applyProtection="1">
      <alignment horizontal="center" vertical="center" wrapText="1"/>
      <protection locked="0"/>
    </xf>
    <xf numFmtId="2" fontId="65" fillId="14" borderId="32" xfId="5" applyNumberFormat="1" applyFont="1" applyFill="1" applyBorder="1" applyAlignment="1" applyProtection="1">
      <alignment horizontal="center" vertical="center"/>
    </xf>
    <xf numFmtId="2" fontId="62" fillId="14" borderId="32" xfId="5" applyNumberFormat="1" applyFont="1" applyFill="1" applyBorder="1" applyAlignment="1" applyProtection="1">
      <alignment horizontal="center" vertical="center"/>
    </xf>
    <xf numFmtId="4" fontId="65" fillId="14" borderId="0" xfId="7" applyFont="1" applyFill="1" applyBorder="1" applyAlignment="1">
      <alignment horizontal="center" vertical="center"/>
    </xf>
    <xf numFmtId="2" fontId="65" fillId="14" borderId="32" xfId="6" applyNumberFormat="1" applyFont="1" applyFill="1" applyBorder="1" applyAlignment="1">
      <alignment horizontal="center" vertical="center"/>
    </xf>
    <xf numFmtId="2" fontId="65" fillId="14" borderId="0" xfId="7" applyNumberFormat="1" applyFont="1" applyFill="1" applyBorder="1" applyAlignment="1">
      <alignment horizontal="center" vertical="center"/>
    </xf>
    <xf numFmtId="2" fontId="65" fillId="14" borderId="30" xfId="7" applyNumberFormat="1" applyFont="1" applyFill="1" applyBorder="1" applyAlignment="1">
      <alignment horizontal="center" vertical="center"/>
    </xf>
    <xf numFmtId="2" fontId="65" fillId="14" borderId="31" xfId="6" applyNumberFormat="1" applyFont="1" applyFill="1" applyBorder="1" applyAlignment="1">
      <alignment horizontal="center" vertical="center"/>
    </xf>
    <xf numFmtId="2" fontId="65" fillId="4" borderId="0" xfId="6" applyNumberFormat="1" applyFont="1" applyFill="1" applyBorder="1" applyAlignment="1" applyProtection="1">
      <alignment horizontal="center" vertical="center" wrapText="1"/>
      <protection locked="0"/>
    </xf>
    <xf numFmtId="164" fontId="33" fillId="5" borderId="93" xfId="4" applyNumberFormat="1" applyFont="1" applyFill="1" applyBorder="1" applyAlignment="1">
      <alignment horizontal="center" vertical="center" wrapText="1"/>
    </xf>
    <xf numFmtId="1" fontId="12" fillId="5" borderId="106" xfId="0" applyNumberFormat="1" applyFont="1" applyFill="1" applyBorder="1" applyAlignment="1" applyProtection="1">
      <alignment horizontal="center" vertical="center" wrapText="1"/>
    </xf>
    <xf numFmtId="1" fontId="12" fillId="12" borderId="96" xfId="0" applyNumberFormat="1" applyFont="1" applyFill="1" applyBorder="1" applyAlignment="1" applyProtection="1">
      <alignment horizontal="center" vertical="center" wrapText="1"/>
    </xf>
    <xf numFmtId="165" fontId="66" fillId="0" borderId="0" xfId="8" applyFont="1" applyFill="1" applyBorder="1" applyAlignment="1">
      <alignment horizontal="left" vertical="center"/>
    </xf>
    <xf numFmtId="0" fontId="63" fillId="0" borderId="0" xfId="5" applyFont="1" applyFill="1" applyAlignment="1" applyProtection="1">
      <alignment horizontal="left" vertical="center" wrapText="1"/>
      <protection locked="0"/>
    </xf>
    <xf numFmtId="3" fontId="66" fillId="0" borderId="0" xfId="7" applyNumberFormat="1" applyFont="1" applyFill="1" applyBorder="1" applyAlignment="1" applyProtection="1">
      <alignment horizontal="center" vertical="center"/>
      <protection locked="0"/>
    </xf>
    <xf numFmtId="1" fontId="66" fillId="0" borderId="0" xfId="6" applyNumberFormat="1" applyFont="1" applyFill="1" applyBorder="1" applyAlignment="1" applyProtection="1">
      <alignment horizontal="center" vertical="center"/>
      <protection locked="0"/>
    </xf>
    <xf numFmtId="1" fontId="66" fillId="0" borderId="0" xfId="6" applyNumberFormat="1" applyFont="1" applyFill="1" applyBorder="1" applyAlignment="1" applyProtection="1">
      <alignment horizontal="left" vertical="center"/>
      <protection locked="0"/>
    </xf>
    <xf numFmtId="0" fontId="63" fillId="0" borderId="0" xfId="5" applyFont="1" applyFill="1" applyBorder="1" applyAlignment="1" applyProtection="1">
      <alignment horizontal="left" vertical="center" wrapText="1"/>
      <protection locked="0"/>
    </xf>
    <xf numFmtId="4" fontId="64" fillId="0" borderId="0" xfId="7" applyNumberFormat="1" applyFont="1" applyFill="1" applyBorder="1" applyAlignment="1">
      <alignment horizontal="right" vertical="center"/>
    </xf>
    <xf numFmtId="2" fontId="64" fillId="0" borderId="0" xfId="6" applyNumberFormat="1" applyFont="1" applyFill="1" applyBorder="1" applyAlignment="1">
      <alignment horizontal="center" vertical="center"/>
    </xf>
    <xf numFmtId="2" fontId="65" fillId="4" borderId="50" xfId="6" applyNumberFormat="1" applyFont="1" applyFill="1" applyBorder="1" applyAlignment="1" applyProtection="1">
      <alignment horizontal="center" vertical="center" wrapText="1"/>
      <protection locked="0"/>
    </xf>
    <xf numFmtId="0" fontId="15" fillId="0" borderId="0" xfId="5" applyFont="1" applyBorder="1">
      <alignment horizontal="left"/>
    </xf>
    <xf numFmtId="2" fontId="65" fillId="4" borderId="51" xfId="6" applyNumberFormat="1" applyFont="1" applyFill="1" applyBorder="1" applyAlignment="1" applyProtection="1">
      <alignment horizontal="center" vertical="center" wrapText="1"/>
      <protection locked="0"/>
    </xf>
    <xf numFmtId="2" fontId="67" fillId="14" borderId="32" xfId="6" applyNumberFormat="1" applyFont="1" applyFill="1" applyBorder="1" applyAlignment="1">
      <alignment horizontal="center" vertical="center"/>
    </xf>
    <xf numFmtId="2" fontId="67" fillId="14" borderId="75" xfId="6" applyNumberFormat="1" applyFont="1" applyFill="1" applyBorder="1" applyAlignment="1">
      <alignment horizontal="center" vertical="center"/>
    </xf>
    <xf numFmtId="2" fontId="67" fillId="14" borderId="72" xfId="6" applyNumberFormat="1" applyFont="1" applyFill="1" applyBorder="1" applyAlignment="1">
      <alignment horizontal="center" vertical="center"/>
    </xf>
    <xf numFmtId="2" fontId="67" fillId="14" borderId="31" xfId="5" applyNumberFormat="1" applyFont="1" applyFill="1" applyBorder="1" applyAlignment="1">
      <alignment horizontal="center" vertical="center"/>
    </xf>
    <xf numFmtId="2" fontId="67" fillId="14" borderId="76" xfId="6" applyNumberFormat="1" applyFont="1" applyFill="1" applyBorder="1" applyAlignment="1">
      <alignment horizontal="center" vertical="center"/>
    </xf>
    <xf numFmtId="2" fontId="67" fillId="14" borderId="31" xfId="6" applyNumberFormat="1" applyFont="1" applyFill="1" applyBorder="1" applyAlignment="1">
      <alignment horizontal="center" vertical="center"/>
    </xf>
    <xf numFmtId="0" fontId="67" fillId="14" borderId="26" xfId="5" applyFont="1" applyFill="1" applyBorder="1" applyAlignment="1" applyProtection="1">
      <alignment horizontal="center" vertical="center" wrapText="1"/>
    </xf>
    <xf numFmtId="0" fontId="23" fillId="0" borderId="0" xfId="10" applyFont="1" applyAlignment="1" applyProtection="1">
      <alignment horizontal="center" vertical="center" wrapText="1"/>
    </xf>
    <xf numFmtId="2" fontId="65" fillId="0" borderId="19" xfId="5" applyNumberFormat="1" applyFont="1" applyBorder="1" applyAlignment="1" applyProtection="1">
      <alignment horizontal="center" vertical="center"/>
    </xf>
    <xf numFmtId="0" fontId="69" fillId="14" borderId="46" xfId="0" applyFont="1" applyFill="1" applyBorder="1" applyAlignment="1">
      <alignment vertical="center" wrapText="1"/>
    </xf>
    <xf numFmtId="0" fontId="0" fillId="0" borderId="10" xfId="0" applyFill="1" applyBorder="1"/>
    <xf numFmtId="39" fontId="71" fillId="0" borderId="0" xfId="9" applyFont="1" applyAlignment="1" applyProtection="1">
      <alignment horizontal="center" vertical="center"/>
    </xf>
    <xf numFmtId="39" fontId="71" fillId="0" borderId="0" xfId="9" applyFont="1" applyAlignment="1">
      <alignment horizontal="center" vertical="center"/>
    </xf>
    <xf numFmtId="39" fontId="71" fillId="16" borderId="40" xfId="9" applyFont="1" applyFill="1" applyBorder="1" applyAlignment="1" applyProtection="1">
      <alignment horizontal="center" vertical="center"/>
    </xf>
    <xf numFmtId="39" fontId="71" fillId="16" borderId="43" xfId="9" applyFont="1" applyFill="1" applyBorder="1" applyAlignment="1" applyProtection="1">
      <alignment horizontal="center" vertical="center"/>
    </xf>
    <xf numFmtId="0" fontId="12" fillId="0" borderId="0" xfId="0" applyFont="1" applyFill="1" applyBorder="1" applyAlignment="1">
      <alignment vertical="center" wrapText="1"/>
    </xf>
    <xf numFmtId="2" fontId="73" fillId="31" borderId="114" xfId="0" applyNumberFormat="1" applyFont="1" applyFill="1" applyBorder="1" applyAlignment="1">
      <alignment horizontal="center" vertical="center" wrapText="1"/>
    </xf>
    <xf numFmtId="164" fontId="33" fillId="29" borderId="92" xfId="4" applyNumberFormat="1" applyFont="1" applyFill="1" applyBorder="1" applyAlignment="1">
      <alignment horizontal="center" vertical="center" wrapText="1"/>
    </xf>
    <xf numFmtId="1" fontId="35" fillId="29" borderId="13" xfId="0" applyNumberFormat="1" applyFont="1" applyFill="1" applyBorder="1" applyAlignment="1" applyProtection="1">
      <alignment horizontal="center" vertical="center" wrapText="1"/>
    </xf>
    <xf numFmtId="1" fontId="35" fillId="29" borderId="4" xfId="0" applyNumberFormat="1" applyFont="1" applyFill="1" applyBorder="1" applyAlignment="1">
      <alignment horizontal="center" vertical="center" wrapText="1"/>
    </xf>
    <xf numFmtId="1" fontId="48" fillId="14" borderId="30" xfId="0" applyNumberFormat="1" applyFont="1" applyFill="1" applyBorder="1" applyAlignment="1" applyProtection="1">
      <alignment horizontal="center" vertical="center" wrapText="1"/>
    </xf>
    <xf numFmtId="1" fontId="76" fillId="14" borderId="30" xfId="0" applyNumberFormat="1" applyFont="1" applyFill="1" applyBorder="1" applyAlignment="1" applyProtection="1">
      <alignment horizontal="center" vertical="center" wrapText="1"/>
    </xf>
    <xf numFmtId="1" fontId="48" fillId="14" borderId="30" xfId="0" applyNumberFormat="1" applyFont="1" applyFill="1" applyBorder="1" applyAlignment="1" applyProtection="1">
      <alignment horizontal="right" vertical="center" wrapText="1"/>
    </xf>
    <xf numFmtId="1" fontId="48" fillId="14" borderId="45" xfId="0" applyNumberFormat="1" applyFont="1" applyFill="1" applyBorder="1" applyAlignment="1" applyProtection="1">
      <alignment horizontal="right" vertical="center" wrapText="1"/>
    </xf>
    <xf numFmtId="1" fontId="48" fillId="14" borderId="45" xfId="0" applyNumberFormat="1" applyFont="1" applyFill="1" applyBorder="1" applyAlignment="1" applyProtection="1">
      <alignment horizontal="center" vertical="center" wrapText="1"/>
    </xf>
    <xf numFmtId="1" fontId="76" fillId="14" borderId="45" xfId="0" applyNumberFormat="1" applyFont="1" applyFill="1" applyBorder="1" applyAlignment="1" applyProtection="1">
      <alignment horizontal="center" vertical="center" wrapText="1"/>
    </xf>
    <xf numFmtId="164" fontId="75" fillId="32" borderId="44" xfId="4" applyNumberFormat="1" applyFont="1" applyFill="1" applyBorder="1" applyAlignment="1" applyProtection="1">
      <alignment horizontal="center" vertical="center" wrapText="1"/>
    </xf>
    <xf numFmtId="1" fontId="41" fillId="32" borderId="45" xfId="0" applyNumberFormat="1" applyFont="1" applyFill="1" applyBorder="1" applyAlignment="1" applyProtection="1">
      <alignment horizontal="center" vertical="center" wrapText="1"/>
    </xf>
    <xf numFmtId="39" fontId="77" fillId="32" borderId="45" xfId="0" applyNumberFormat="1" applyFont="1" applyFill="1" applyBorder="1" applyAlignment="1" applyProtection="1">
      <alignment horizontal="center" vertical="center"/>
    </xf>
    <xf numFmtId="0" fontId="77" fillId="32" borderId="46" xfId="0" applyFont="1" applyFill="1" applyBorder="1" applyAlignment="1" applyProtection="1">
      <alignment horizontal="center" vertical="center"/>
    </xf>
    <xf numFmtId="0" fontId="77" fillId="32" borderId="45" xfId="0" applyFont="1" applyFill="1" applyBorder="1" applyAlignment="1" applyProtection="1">
      <alignment horizontal="center" vertical="center"/>
    </xf>
    <xf numFmtId="1" fontId="41" fillId="32" borderId="30" xfId="0" applyNumberFormat="1" applyFont="1" applyFill="1" applyBorder="1" applyAlignment="1" applyProtection="1">
      <alignment horizontal="center" vertical="center" wrapText="1"/>
    </xf>
    <xf numFmtId="39" fontId="77" fillId="32" borderId="30" xfId="0" applyNumberFormat="1" applyFont="1" applyFill="1" applyBorder="1" applyAlignment="1" applyProtection="1">
      <alignment horizontal="center" vertical="center"/>
    </xf>
    <xf numFmtId="0" fontId="77" fillId="32" borderId="30" xfId="0" applyFont="1" applyFill="1" applyBorder="1" applyAlignment="1" applyProtection="1">
      <alignment horizontal="center" vertical="center"/>
    </xf>
    <xf numFmtId="0" fontId="77" fillId="32" borderId="31" xfId="0" applyFont="1" applyFill="1" applyBorder="1" applyAlignment="1" applyProtection="1">
      <alignment horizontal="center" vertical="center"/>
    </xf>
    <xf numFmtId="2" fontId="65" fillId="4" borderId="115" xfId="6" applyNumberFormat="1" applyFont="1" applyFill="1" applyBorder="1" applyAlignment="1" applyProtection="1">
      <alignment horizontal="center" vertical="center" wrapText="1"/>
      <protection locked="0"/>
    </xf>
    <xf numFmtId="170" fontId="43" fillId="14" borderId="45" xfId="0" applyNumberFormat="1" applyFont="1" applyFill="1" applyBorder="1" applyAlignment="1">
      <alignment horizontal="center" vertical="center"/>
    </xf>
    <xf numFmtId="2" fontId="65" fillId="33" borderId="0" xfId="6" applyNumberFormat="1" applyFont="1" applyFill="1" applyBorder="1" applyAlignment="1" applyProtection="1">
      <alignment horizontal="center" vertical="center" wrapText="1"/>
      <protection locked="0"/>
    </xf>
    <xf numFmtId="170" fontId="39" fillId="14" borderId="117" xfId="0" applyNumberFormat="1" applyFont="1" applyFill="1" applyBorder="1" applyAlignment="1">
      <alignment horizontal="center" vertical="center" wrapText="1"/>
    </xf>
    <xf numFmtId="0" fontId="0" fillId="0" borderId="35" xfId="0" applyBorder="1"/>
    <xf numFmtId="0" fontId="0" fillId="0" borderId="3" xfId="0" applyBorder="1"/>
    <xf numFmtId="0" fontId="0" fillId="0" borderId="0" xfId="0" applyFill="1" applyBorder="1"/>
    <xf numFmtId="0" fontId="78" fillId="0" borderId="0" xfId="0" applyNumberFormat="1" applyFont="1" applyFill="1" applyBorder="1" applyAlignment="1">
      <alignment horizontal="center" vertical="center" wrapText="1"/>
    </xf>
    <xf numFmtId="2" fontId="79" fillId="14" borderId="46" xfId="0" applyNumberFormat="1" applyFont="1" applyFill="1" applyBorder="1" applyAlignment="1">
      <alignment horizontal="center" vertical="center"/>
    </xf>
    <xf numFmtId="2" fontId="77" fillId="14" borderId="45" xfId="0" applyNumberFormat="1" applyFont="1" applyFill="1" applyBorder="1" applyAlignment="1">
      <alignment horizontal="center" vertical="center" wrapText="1"/>
    </xf>
    <xf numFmtId="1" fontId="12" fillId="5" borderId="2" xfId="0" applyNumberFormat="1" applyFont="1" applyFill="1" applyBorder="1" applyAlignment="1">
      <alignment horizontal="center" vertical="center" wrapText="1"/>
    </xf>
    <xf numFmtId="20" fontId="80" fillId="31" borderId="113" xfId="0" applyNumberFormat="1" applyFont="1" applyFill="1" applyBorder="1" applyAlignment="1">
      <alignment vertical="center" wrapText="1"/>
    </xf>
    <xf numFmtId="2" fontId="73" fillId="31" borderId="120" xfId="0" applyNumberFormat="1" applyFont="1" applyFill="1" applyBorder="1" applyAlignment="1">
      <alignment horizontal="center" vertical="center"/>
    </xf>
    <xf numFmtId="1" fontId="44" fillId="14" borderId="21" xfId="0" applyNumberFormat="1" applyFont="1" applyFill="1" applyBorder="1" applyAlignment="1" applyProtection="1">
      <alignment horizontal="center" vertical="center" wrapText="1"/>
    </xf>
    <xf numFmtId="1" fontId="40" fillId="29" borderId="53" xfId="0" applyNumberFormat="1" applyFont="1" applyFill="1" applyBorder="1" applyAlignment="1" applyProtection="1">
      <alignment horizontal="center" vertical="center" wrapText="1"/>
      <protection locked="0"/>
    </xf>
    <xf numFmtId="1" fontId="41" fillId="29" borderId="122" xfId="0" applyNumberFormat="1" applyFont="1" applyFill="1" applyBorder="1" applyAlignment="1">
      <alignment horizontal="center" vertical="center" wrapText="1"/>
    </xf>
    <xf numFmtId="164" fontId="33" fillId="8" borderId="123" xfId="4" applyNumberFormat="1" applyFont="1" applyFill="1" applyBorder="1" applyAlignment="1">
      <alignment horizontal="center" vertical="center" wrapText="1"/>
    </xf>
    <xf numFmtId="1" fontId="35" fillId="8" borderId="2" xfId="0" applyNumberFormat="1" applyFont="1" applyFill="1" applyBorder="1" applyAlignment="1" applyProtection="1">
      <alignment horizontal="center" vertical="center" wrapText="1"/>
    </xf>
    <xf numFmtId="1" fontId="35" fillId="8" borderId="35" xfId="0" applyNumberFormat="1" applyFont="1" applyFill="1" applyBorder="1" applyAlignment="1">
      <alignment horizontal="center" vertical="center" wrapText="1"/>
    </xf>
    <xf numFmtId="1" fontId="40" fillId="18" borderId="37" xfId="0" applyNumberFormat="1" applyFont="1" applyFill="1" applyBorder="1" applyAlignment="1" applyProtection="1">
      <alignment horizontal="center" vertical="center" wrapText="1"/>
      <protection locked="0"/>
    </xf>
    <xf numFmtId="1" fontId="41" fillId="8" borderId="49" xfId="0" applyNumberFormat="1" applyFont="1" applyFill="1" applyBorder="1" applyAlignment="1">
      <alignment horizontal="center" vertical="center" wrapText="1"/>
    </xf>
    <xf numFmtId="1" fontId="40" fillId="21" borderId="53" xfId="0" applyNumberFormat="1" applyFont="1" applyFill="1" applyBorder="1" applyAlignment="1" applyProtection="1">
      <alignment horizontal="center" vertical="center" wrapText="1"/>
      <protection locked="0"/>
    </xf>
    <xf numFmtId="1" fontId="41" fillId="6" borderId="124" xfId="0" applyNumberFormat="1" applyFont="1" applyFill="1" applyBorder="1" applyAlignment="1">
      <alignment horizontal="center" vertical="center" wrapText="1"/>
    </xf>
    <xf numFmtId="0" fontId="0" fillId="0" borderId="9" xfId="0" applyBorder="1"/>
    <xf numFmtId="0" fontId="23" fillId="35" borderId="0" xfId="10" applyFont="1" applyFill="1" applyAlignment="1" applyProtection="1">
      <alignment horizontal="center" vertical="center" wrapText="1"/>
    </xf>
    <xf numFmtId="0" fontId="23" fillId="33" borderId="0" xfId="10" applyFont="1" applyFill="1" applyAlignment="1" applyProtection="1">
      <alignment horizontal="center" vertical="center" wrapText="1"/>
    </xf>
    <xf numFmtId="0" fontId="23" fillId="14" borderId="0" xfId="10" applyFont="1" applyFill="1" applyAlignment="1" applyProtection="1">
      <alignment horizontal="center" vertical="center" wrapText="1"/>
    </xf>
    <xf numFmtId="0" fontId="18" fillId="14" borderId="0" xfId="5" applyFont="1" applyFill="1" applyBorder="1" applyAlignment="1" applyProtection="1">
      <alignment horizontal="center" vertical="center" wrapText="1"/>
    </xf>
    <xf numFmtId="39" fontId="21" fillId="33" borderId="0" xfId="9" applyFont="1" applyFill="1" applyAlignment="1" applyProtection="1">
      <alignment horizontal="center" vertical="center"/>
    </xf>
    <xf numFmtId="39" fontId="21" fillId="14" borderId="0" xfId="9" applyFont="1" applyFill="1" applyAlignment="1" applyProtection="1">
      <alignment horizontal="center" vertical="center"/>
    </xf>
    <xf numFmtId="4" fontId="62" fillId="14" borderId="50" xfId="7" applyFont="1" applyFill="1" applyBorder="1" applyAlignment="1">
      <alignment horizontal="center" vertical="center"/>
    </xf>
    <xf numFmtId="4" fontId="62" fillId="14" borderId="51" xfId="7" applyFont="1" applyFill="1" applyBorder="1" applyAlignment="1">
      <alignment horizontal="center" vertical="center"/>
    </xf>
    <xf numFmtId="169" fontId="71" fillId="35" borderId="0" xfId="9" applyNumberFormat="1" applyFont="1" applyFill="1" applyAlignment="1">
      <alignment horizontal="center" vertical="center"/>
    </xf>
    <xf numFmtId="4" fontId="62" fillId="14" borderId="71" xfId="7" applyFont="1" applyFill="1" applyBorder="1" applyAlignment="1">
      <alignment horizontal="center" vertical="center"/>
    </xf>
    <xf numFmtId="4" fontId="62" fillId="14" borderId="129" xfId="7" applyFont="1" applyFill="1" applyBorder="1" applyAlignment="1">
      <alignment horizontal="center" vertical="center"/>
    </xf>
    <xf numFmtId="4" fontId="62" fillId="14" borderId="130" xfId="7" applyFont="1" applyFill="1" applyBorder="1" applyAlignment="1">
      <alignment horizontal="center" vertical="center"/>
    </xf>
    <xf numFmtId="0" fontId="18" fillId="14" borderId="21" xfId="5" applyFont="1" applyFill="1" applyBorder="1" applyAlignment="1" applyProtection="1">
      <alignment horizontal="center" vertical="center" wrapText="1"/>
    </xf>
    <xf numFmtId="0" fontId="18" fillId="4" borderId="36" xfId="5" applyFont="1" applyFill="1" applyBorder="1" applyAlignment="1" applyProtection="1">
      <alignment horizontal="center" vertical="center" wrapText="1"/>
    </xf>
    <xf numFmtId="4" fontId="71" fillId="35" borderId="0" xfId="9" applyNumberFormat="1" applyFont="1" applyFill="1" applyAlignment="1" applyProtection="1">
      <alignment horizontal="center" vertical="center"/>
    </xf>
    <xf numFmtId="4" fontId="65" fillId="14" borderId="0" xfId="7" applyNumberFormat="1" applyFont="1" applyFill="1" applyBorder="1" applyAlignment="1">
      <alignment horizontal="center" vertical="center"/>
    </xf>
    <xf numFmtId="4" fontId="62" fillId="14" borderId="0" xfId="7" applyNumberFormat="1" applyFont="1" applyFill="1" applyBorder="1" applyAlignment="1">
      <alignment horizontal="center" vertical="center"/>
    </xf>
    <xf numFmtId="2" fontId="65" fillId="4" borderId="132" xfId="6" applyNumberFormat="1" applyFont="1" applyFill="1" applyBorder="1" applyAlignment="1" applyProtection="1">
      <alignment horizontal="center" vertical="center" wrapText="1"/>
      <protection locked="0"/>
    </xf>
    <xf numFmtId="2" fontId="65" fillId="4" borderId="131" xfId="6" applyNumberFormat="1" applyFont="1" applyFill="1" applyBorder="1" applyAlignment="1" applyProtection="1">
      <alignment horizontal="center" vertical="center" wrapText="1"/>
      <protection locked="0"/>
    </xf>
    <xf numFmtId="2" fontId="65" fillId="0" borderId="19" xfId="5" applyNumberFormat="1" applyFont="1" applyBorder="1" applyAlignment="1" applyProtection="1">
      <alignment horizontal="center" vertical="center" wrapText="1"/>
    </xf>
    <xf numFmtId="0" fontId="15" fillId="0" borderId="0" xfId="5" applyFont="1" applyAlignment="1" applyProtection="1">
      <alignment horizontal="left" vertical="center" wrapText="1"/>
    </xf>
    <xf numFmtId="166" fontId="67" fillId="0" borderId="0" xfId="11" applyFont="1" applyAlignment="1" applyProtection="1">
      <alignment horizontal="left" vertical="center"/>
    </xf>
    <xf numFmtId="168" fontId="38" fillId="0" borderId="0" xfId="17" applyNumberFormat="1" applyFont="1" applyFill="1" applyBorder="1" applyAlignment="1">
      <alignment horizontal="left" vertical="center"/>
    </xf>
    <xf numFmtId="164" fontId="62" fillId="0" borderId="0" xfId="18" applyFont="1" applyFill="1" applyBorder="1" applyAlignment="1" applyProtection="1">
      <alignment horizontal="center" vertical="center" wrapText="1"/>
      <protection locked="0"/>
    </xf>
    <xf numFmtId="2" fontId="62" fillId="0" borderId="0" xfId="18" applyNumberFormat="1" applyFont="1" applyFill="1" applyBorder="1" applyAlignment="1" applyProtection="1">
      <alignment horizontal="center" vertical="center" wrapText="1"/>
      <protection locked="0"/>
    </xf>
    <xf numFmtId="1" fontId="62" fillId="0" borderId="0" xfId="18" applyNumberFormat="1" applyFont="1" applyFill="1" applyBorder="1" applyAlignment="1" applyProtection="1">
      <alignment horizontal="center" vertical="center" wrapText="1"/>
      <protection locked="0"/>
    </xf>
    <xf numFmtId="2" fontId="50" fillId="0" borderId="0" xfId="19" applyNumberFormat="1" applyFont="1" applyFill="1" applyAlignment="1" applyProtection="1">
      <alignment horizontal="left" vertical="center" wrapText="1"/>
      <protection locked="0"/>
    </xf>
    <xf numFmtId="2" fontId="37" fillId="0" borderId="32" xfId="18" applyNumberFormat="1" applyFont="1" applyFill="1" applyBorder="1" applyAlignment="1" applyProtection="1">
      <alignment horizontal="left" vertical="center" wrapText="1"/>
      <protection locked="0"/>
    </xf>
    <xf numFmtId="168" fontId="38" fillId="13" borderId="0" xfId="17" applyNumberFormat="1" applyFont="1" applyFill="1" applyBorder="1" applyAlignment="1">
      <alignment horizontal="left" vertical="center"/>
    </xf>
    <xf numFmtId="164" fontId="62" fillId="13" borderId="0" xfId="18" applyFont="1" applyFill="1" applyBorder="1" applyAlignment="1" applyProtection="1">
      <alignment horizontal="center" vertical="center" wrapText="1"/>
      <protection locked="0"/>
    </xf>
    <xf numFmtId="2" fontId="62" fillId="13" borderId="0" xfId="18" applyNumberFormat="1" applyFont="1" applyFill="1" applyBorder="1" applyAlignment="1" applyProtection="1">
      <alignment horizontal="center" vertical="center" wrapText="1"/>
      <protection locked="0"/>
    </xf>
    <xf numFmtId="1" fontId="62" fillId="13" borderId="0" xfId="18" applyNumberFormat="1" applyFont="1" applyFill="1" applyBorder="1" applyAlignment="1" applyProtection="1">
      <alignment horizontal="center" vertical="center" wrapText="1"/>
      <protection locked="0"/>
    </xf>
    <xf numFmtId="2" fontId="50" fillId="13" borderId="0" xfId="19" applyNumberFormat="1" applyFont="1" applyFill="1" applyAlignment="1" applyProtection="1">
      <alignment horizontal="left" vertical="center" wrapText="1"/>
      <protection locked="0"/>
    </xf>
    <xf numFmtId="2" fontId="37" fillId="13" borderId="32" xfId="18" applyNumberFormat="1" applyFont="1" applyFill="1" applyBorder="1" applyAlignment="1" applyProtection="1">
      <alignment horizontal="left" vertical="center" wrapText="1"/>
      <protection locked="0"/>
    </xf>
    <xf numFmtId="2" fontId="37" fillId="0" borderId="0" xfId="18" applyNumberFormat="1" applyFont="1" applyFill="1" applyBorder="1" applyAlignment="1" applyProtection="1">
      <alignment horizontal="center" vertical="center" wrapText="1"/>
      <protection locked="0"/>
    </xf>
    <xf numFmtId="1" fontId="37" fillId="0" borderId="0" xfId="18" applyNumberFormat="1" applyFont="1" applyFill="1" applyBorder="1" applyAlignment="1" applyProtection="1">
      <alignment horizontal="center" vertical="center" wrapText="1"/>
      <protection locked="0"/>
    </xf>
    <xf numFmtId="0" fontId="51" fillId="0" borderId="0" xfId="19" applyNumberFormat="1" applyFont="1" applyFill="1" applyAlignment="1" applyProtection="1">
      <alignment horizontal="left" vertical="center" wrapText="1"/>
      <protection locked="0"/>
    </xf>
    <xf numFmtId="2" fontId="37" fillId="0" borderId="32" xfId="18" applyNumberFormat="1" applyFont="1" applyFill="1" applyBorder="1" applyAlignment="1" applyProtection="1">
      <alignment horizontal="center" vertical="center" wrapText="1"/>
      <protection locked="0"/>
    </xf>
    <xf numFmtId="1" fontId="38" fillId="13" borderId="0" xfId="18" applyNumberFormat="1" applyFont="1" applyFill="1" applyBorder="1" applyAlignment="1" applyProtection="1">
      <alignment horizontal="center" vertical="center" wrapText="1"/>
      <protection locked="0"/>
    </xf>
    <xf numFmtId="0" fontId="51" fillId="13" borderId="0" xfId="19" applyFont="1" applyFill="1" applyBorder="1" applyAlignment="1" applyProtection="1">
      <alignment horizontal="left" vertical="center" wrapText="1"/>
      <protection locked="0"/>
    </xf>
    <xf numFmtId="3" fontId="38" fillId="13" borderId="32" xfId="20" applyNumberFormat="1" applyFont="1" applyFill="1" applyBorder="1" applyAlignment="1" applyProtection="1">
      <alignment horizontal="center" vertical="center"/>
      <protection locked="0"/>
    </xf>
    <xf numFmtId="0" fontId="51" fillId="13" borderId="0" xfId="19" applyNumberFormat="1" applyFont="1" applyFill="1" applyBorder="1" applyAlignment="1" applyProtection="1">
      <alignment horizontal="left" vertical="center" wrapText="1"/>
      <protection locked="0"/>
    </xf>
    <xf numFmtId="1" fontId="38" fillId="0" borderId="0" xfId="18" applyNumberFormat="1" applyFont="1" applyFill="1" applyBorder="1" applyAlignment="1" applyProtection="1">
      <alignment horizontal="center" vertical="center" wrapText="1"/>
      <protection locked="0"/>
    </xf>
    <xf numFmtId="0" fontId="51" fillId="0" borderId="0" xfId="19" applyNumberFormat="1" applyFont="1" applyFill="1" applyBorder="1" applyAlignment="1" applyProtection="1">
      <alignment horizontal="left" vertical="center" wrapText="1"/>
      <protection locked="0"/>
    </xf>
    <xf numFmtId="3" fontId="38" fillId="0" borderId="32" xfId="20" applyNumberFormat="1" applyFont="1" applyFill="1" applyBorder="1" applyAlignment="1" applyProtection="1">
      <alignment horizontal="center" vertical="center"/>
      <protection locked="0"/>
    </xf>
    <xf numFmtId="1" fontId="38" fillId="0" borderId="0" xfId="18" applyNumberFormat="1" applyFont="1" applyFill="1" applyBorder="1" applyAlignment="1" applyProtection="1">
      <alignment horizontal="center" vertical="center"/>
      <protection locked="0"/>
    </xf>
    <xf numFmtId="1" fontId="38" fillId="0" borderId="0" xfId="18" applyNumberFormat="1" applyFont="1" applyAlignment="1" applyProtection="1">
      <alignment horizontal="center" vertical="center"/>
      <protection locked="0"/>
    </xf>
    <xf numFmtId="1" fontId="38" fillId="0" borderId="0" xfId="18" applyNumberFormat="1" applyFont="1" applyFill="1" applyAlignment="1" applyProtection="1">
      <alignment horizontal="center" vertical="center"/>
      <protection locked="0"/>
    </xf>
    <xf numFmtId="0" fontId="51" fillId="0" borderId="30" xfId="19" applyFont="1" applyFill="1" applyBorder="1" applyAlignment="1" applyProtection="1">
      <alignment horizontal="left" vertical="center" wrapText="1"/>
      <protection locked="0"/>
    </xf>
    <xf numFmtId="3" fontId="38" fillId="0" borderId="31" xfId="20" applyNumberFormat="1" applyFont="1" applyFill="1" applyBorder="1" applyAlignment="1" applyProtection="1">
      <alignment horizontal="center" vertical="center"/>
      <protection locked="0"/>
    </xf>
    <xf numFmtId="0" fontId="51" fillId="0" borderId="0" xfId="19" applyFont="1" applyFill="1" applyBorder="1" applyAlignment="1" applyProtection="1">
      <alignment horizontal="left" vertical="center" wrapText="1"/>
      <protection locked="0"/>
    </xf>
    <xf numFmtId="1" fontId="38" fillId="13" borderId="0" xfId="18" applyNumberFormat="1" applyFont="1" applyFill="1" applyAlignment="1" applyProtection="1">
      <alignment horizontal="center" vertical="center"/>
      <protection locked="0"/>
    </xf>
    <xf numFmtId="1" fontId="38" fillId="0" borderId="74" xfId="18" applyNumberFormat="1" applyFont="1" applyFill="1" applyBorder="1" applyAlignment="1" applyProtection="1">
      <alignment horizontal="center" vertical="center"/>
      <protection locked="0"/>
    </xf>
    <xf numFmtId="0" fontId="51" fillId="0" borderId="74" xfId="19" applyNumberFormat="1" applyFont="1" applyFill="1" applyBorder="1" applyAlignment="1" applyProtection="1">
      <alignment horizontal="center" vertical="center" wrapText="1"/>
      <protection locked="0"/>
    </xf>
    <xf numFmtId="0" fontId="51" fillId="0" borderId="74" xfId="19" applyNumberFormat="1" applyFont="1" applyFill="1" applyBorder="1" applyAlignment="1" applyProtection="1">
      <alignment horizontal="left" vertical="center" wrapText="1"/>
      <protection locked="0"/>
    </xf>
    <xf numFmtId="3" fontId="38" fillId="0" borderId="73" xfId="20" applyNumberFormat="1" applyFont="1" applyFill="1" applyBorder="1" applyAlignment="1" applyProtection="1">
      <alignment horizontal="center" vertical="center"/>
      <protection locked="0"/>
    </xf>
    <xf numFmtId="168" fontId="38" fillId="0" borderId="30" xfId="17" applyNumberFormat="1" applyFont="1" applyFill="1" applyBorder="1" applyAlignment="1">
      <alignment horizontal="left" vertical="center"/>
    </xf>
    <xf numFmtId="1" fontId="38" fillId="0" borderId="30" xfId="18" applyNumberFormat="1" applyFont="1" applyBorder="1" applyAlignment="1" applyProtection="1">
      <alignment horizontal="center" vertical="center"/>
      <protection locked="0"/>
    </xf>
    <xf numFmtId="0" fontId="50" fillId="0" borderId="30" xfId="19" applyFont="1" applyFill="1" applyBorder="1" applyAlignment="1" applyProtection="1">
      <alignment horizontal="left" vertical="center" wrapText="1"/>
      <protection locked="0"/>
    </xf>
    <xf numFmtId="3" fontId="38" fillId="0" borderId="30" xfId="20" applyNumberFormat="1" applyFont="1" applyFill="1" applyBorder="1" applyAlignment="1" applyProtection="1">
      <alignment horizontal="center" vertical="center"/>
      <protection locked="0"/>
    </xf>
    <xf numFmtId="1" fontId="38" fillId="13" borderId="0" xfId="18" applyNumberFormat="1" applyFont="1" applyFill="1" applyBorder="1" applyAlignment="1" applyProtection="1">
      <alignment horizontal="center" vertical="center"/>
      <protection locked="0"/>
    </xf>
    <xf numFmtId="1" fontId="38" fillId="13" borderId="78" xfId="18" applyNumberFormat="1" applyFont="1" applyFill="1" applyBorder="1" applyAlignment="1" applyProtection="1">
      <alignment horizontal="center" vertical="center"/>
      <protection locked="0"/>
    </xf>
    <xf numFmtId="3" fontId="38" fillId="13" borderId="72" xfId="20" applyNumberFormat="1" applyFont="1" applyFill="1" applyBorder="1" applyAlignment="1" applyProtection="1">
      <alignment horizontal="center" vertical="center"/>
      <protection locked="0"/>
    </xf>
    <xf numFmtId="168" fontId="38" fillId="13" borderId="30" xfId="17" applyNumberFormat="1" applyFont="1" applyFill="1" applyBorder="1" applyAlignment="1">
      <alignment horizontal="left" vertical="center"/>
    </xf>
    <xf numFmtId="1" fontId="38" fillId="13" borderId="30" xfId="18" applyNumberFormat="1" applyFont="1" applyFill="1" applyBorder="1" applyAlignment="1" applyProtection="1">
      <alignment horizontal="center" vertical="center"/>
      <protection locked="0"/>
    </xf>
    <xf numFmtId="0" fontId="51" fillId="13" borderId="30" xfId="19" applyFont="1" applyFill="1" applyBorder="1" applyAlignment="1" applyProtection="1">
      <alignment horizontal="left" vertical="center" wrapText="1"/>
      <protection locked="0"/>
    </xf>
    <xf numFmtId="3" fontId="38" fillId="13" borderId="31" xfId="20" applyNumberFormat="1" applyFont="1" applyFill="1" applyBorder="1" applyAlignment="1" applyProtection="1">
      <alignment horizontal="center" vertical="center"/>
      <protection locked="0"/>
    </xf>
    <xf numFmtId="3" fontId="38" fillId="0" borderId="0" xfId="7" applyNumberFormat="1" applyFont="1" applyFill="1" applyBorder="1" applyAlignment="1" applyProtection="1">
      <alignment horizontal="center" vertical="center"/>
      <protection locked="0"/>
    </xf>
    <xf numFmtId="4" fontId="62" fillId="0" borderId="0" xfId="7" applyFont="1" applyFill="1" applyBorder="1" applyAlignment="1">
      <alignment horizontal="center" vertical="center"/>
    </xf>
    <xf numFmtId="2" fontId="67" fillId="0" borderId="0" xfId="6" applyNumberFormat="1" applyFont="1" applyFill="1" applyBorder="1" applyAlignment="1">
      <alignment horizontal="center" vertical="center"/>
    </xf>
    <xf numFmtId="2" fontId="62" fillId="4" borderId="51" xfId="6" applyNumberFormat="1" applyFont="1" applyFill="1" applyBorder="1" applyAlignment="1" applyProtection="1">
      <alignment horizontal="center" vertical="center" wrapText="1"/>
      <protection locked="0"/>
    </xf>
    <xf numFmtId="4" fontId="62" fillId="14" borderId="51" xfId="7" applyNumberFormat="1" applyFont="1" applyFill="1" applyBorder="1" applyAlignment="1">
      <alignment horizontal="center" vertical="center"/>
    </xf>
    <xf numFmtId="1" fontId="38" fillId="0" borderId="0" xfId="18" applyNumberFormat="1" applyFont="1" applyFill="1" applyAlignment="1" applyProtection="1">
      <alignment horizontal="left" vertical="center"/>
      <protection locked="0"/>
    </xf>
    <xf numFmtId="168" fontId="38" fillId="0" borderId="70" xfId="17" applyNumberFormat="1" applyFont="1" applyFill="1" applyBorder="1" applyAlignment="1">
      <alignment horizontal="left" vertical="center"/>
    </xf>
    <xf numFmtId="1" fontId="38" fillId="0" borderId="70" xfId="18" applyNumberFormat="1" applyFont="1" applyFill="1" applyBorder="1" applyAlignment="1" applyProtection="1">
      <alignment horizontal="center" vertical="center"/>
      <protection locked="0"/>
    </xf>
    <xf numFmtId="1" fontId="38" fillId="0" borderId="30" xfId="18" applyNumberFormat="1" applyFont="1" applyFill="1" applyBorder="1" applyAlignment="1" applyProtection="1">
      <alignment horizontal="left" vertical="center"/>
      <protection locked="0"/>
    </xf>
    <xf numFmtId="1" fontId="38" fillId="0" borderId="30" xfId="18" applyNumberFormat="1" applyFont="1" applyFill="1" applyBorder="1" applyAlignment="1" applyProtection="1">
      <alignment horizontal="center" vertical="center"/>
      <protection locked="0"/>
    </xf>
    <xf numFmtId="0" fontId="51" fillId="0" borderId="30" xfId="19" applyNumberFormat="1" applyFont="1" applyFill="1" applyBorder="1" applyAlignment="1" applyProtection="1">
      <alignment horizontal="left" vertical="center" wrapText="1"/>
      <protection locked="0"/>
    </xf>
    <xf numFmtId="3" fontId="38" fillId="0" borderId="75" xfId="20" applyNumberFormat="1" applyFont="1" applyFill="1" applyBorder="1" applyAlignment="1" applyProtection="1">
      <alignment horizontal="center" vertical="center"/>
      <protection locked="0"/>
    </xf>
    <xf numFmtId="1" fontId="38" fillId="13" borderId="30" xfId="18" applyNumberFormat="1" applyFont="1" applyFill="1" applyBorder="1" applyAlignment="1" applyProtection="1">
      <alignment horizontal="center" vertical="center" wrapText="1"/>
      <protection locked="0"/>
    </xf>
    <xf numFmtId="1" fontId="38" fillId="13" borderId="77" xfId="18" applyNumberFormat="1" applyFont="1" applyFill="1" applyBorder="1" applyAlignment="1" applyProtection="1">
      <alignment horizontal="center" vertical="center"/>
      <protection locked="0"/>
    </xf>
    <xf numFmtId="0" fontId="51" fillId="13" borderId="77" xfId="19" applyFont="1" applyFill="1" applyBorder="1" applyAlignment="1" applyProtection="1">
      <alignment horizontal="left" vertical="center" wrapText="1"/>
      <protection locked="0"/>
    </xf>
    <xf numFmtId="3" fontId="38" fillId="13" borderId="76" xfId="20" applyNumberFormat="1" applyFont="1" applyFill="1" applyBorder="1" applyAlignment="1" applyProtection="1">
      <alignment horizontal="center" vertical="center"/>
      <protection locked="0"/>
    </xf>
    <xf numFmtId="1" fontId="38" fillId="0" borderId="77" xfId="18" applyNumberFormat="1" applyFont="1" applyFill="1" applyBorder="1" applyAlignment="1" applyProtection="1">
      <alignment horizontal="center" vertical="center"/>
      <protection locked="0"/>
    </xf>
    <xf numFmtId="0" fontId="51" fillId="0" borderId="77" xfId="19" applyFont="1" applyFill="1" applyBorder="1" applyAlignment="1" applyProtection="1">
      <alignment horizontal="left" vertical="center" wrapText="1"/>
      <protection locked="0"/>
    </xf>
    <xf numFmtId="3" fontId="38" fillId="0" borderId="76" xfId="20" applyNumberFormat="1" applyFont="1" applyFill="1" applyBorder="1" applyAlignment="1" applyProtection="1">
      <alignment horizontal="center" vertical="center"/>
      <protection locked="0"/>
    </xf>
    <xf numFmtId="0" fontId="51" fillId="0" borderId="70" xfId="19" applyFont="1" applyFill="1" applyBorder="1" applyAlignment="1" applyProtection="1">
      <alignment horizontal="left" vertical="center" wrapText="1"/>
      <protection locked="0"/>
    </xf>
    <xf numFmtId="3" fontId="38" fillId="0" borderId="32" xfId="20" applyNumberFormat="1" applyFont="1" applyFill="1" applyBorder="1" applyAlignment="1" applyProtection="1">
      <alignment horizontal="right" vertical="center"/>
      <protection locked="0"/>
    </xf>
    <xf numFmtId="3" fontId="38" fillId="13" borderId="32" xfId="20" applyNumberFormat="1" applyFont="1" applyFill="1" applyBorder="1" applyAlignment="1" applyProtection="1">
      <alignment horizontal="right" vertical="center"/>
      <protection locked="0"/>
    </xf>
    <xf numFmtId="0" fontId="51" fillId="13" borderId="30" xfId="19" applyNumberFormat="1" applyFont="1" applyFill="1" applyBorder="1" applyAlignment="1" applyProtection="1">
      <alignment horizontal="left" vertical="center" wrapText="1"/>
      <protection locked="0"/>
    </xf>
    <xf numFmtId="3" fontId="38" fillId="13" borderId="31" xfId="20" applyNumberFormat="1" applyFont="1" applyFill="1" applyBorder="1" applyAlignment="1" applyProtection="1">
      <alignment horizontal="right" vertical="center"/>
      <protection locked="0"/>
    </xf>
    <xf numFmtId="1" fontId="38" fillId="0" borderId="0" xfId="18" applyNumberFormat="1" applyFont="1" applyFill="1" applyBorder="1" applyAlignment="1" applyProtection="1">
      <alignment horizontal="left" vertical="center" wrapText="1"/>
      <protection locked="0"/>
    </xf>
    <xf numFmtId="1" fontId="38" fillId="0" borderId="0" xfId="18" applyNumberFormat="1" applyFont="1" applyFill="1" applyBorder="1" applyAlignment="1" applyProtection="1">
      <alignment horizontal="left" vertical="center"/>
      <protection locked="0"/>
    </xf>
    <xf numFmtId="1" fontId="38" fillId="13" borderId="0" xfId="18" applyNumberFormat="1" applyFont="1" applyFill="1" applyAlignment="1" applyProtection="1">
      <alignment horizontal="left" vertical="center"/>
      <protection locked="0"/>
    </xf>
    <xf numFmtId="1" fontId="38" fillId="0" borderId="70" xfId="18" applyNumberFormat="1" applyFont="1" applyFill="1" applyBorder="1" applyAlignment="1" applyProtection="1">
      <alignment horizontal="left" vertical="center"/>
      <protection locked="0"/>
    </xf>
    <xf numFmtId="1" fontId="38" fillId="0" borderId="78" xfId="18" applyNumberFormat="1" applyFont="1" applyFill="1" applyBorder="1" applyAlignment="1" applyProtection="1">
      <alignment horizontal="left" vertical="center"/>
      <protection locked="0"/>
    </xf>
    <xf numFmtId="1" fontId="38" fillId="0" borderId="78" xfId="18" applyNumberFormat="1" applyFont="1" applyFill="1" applyBorder="1" applyAlignment="1" applyProtection="1">
      <alignment horizontal="center" vertical="center"/>
      <protection locked="0"/>
    </xf>
    <xf numFmtId="0" fontId="51" fillId="0" borderId="78" xfId="19" applyFont="1" applyFill="1" applyBorder="1" applyAlignment="1" applyProtection="1">
      <alignment horizontal="left" vertical="center" wrapText="1"/>
      <protection locked="0"/>
    </xf>
    <xf numFmtId="3" fontId="38" fillId="0" borderId="72" xfId="20" applyNumberFormat="1" applyFont="1" applyFill="1" applyBorder="1" applyAlignment="1" applyProtection="1">
      <alignment horizontal="center" vertical="center"/>
      <protection locked="0"/>
    </xf>
    <xf numFmtId="168" fontId="38" fillId="0" borderId="116" xfId="17" applyNumberFormat="1" applyFont="1" applyFill="1" applyBorder="1" applyAlignment="1">
      <alignment horizontal="left" vertical="center"/>
    </xf>
    <xf numFmtId="171" fontId="71" fillId="35" borderId="0" xfId="9" applyNumberFormat="1" applyFont="1" applyFill="1" applyAlignment="1">
      <alignment horizontal="center" vertical="center"/>
    </xf>
    <xf numFmtId="167" fontId="67" fillId="36" borderId="0" xfId="5" applyNumberFormat="1" applyFont="1" applyFill="1" applyAlignment="1" applyProtection="1">
      <alignment horizontal="right" vertical="center" wrapText="1"/>
      <protection locked="0"/>
    </xf>
    <xf numFmtId="0" fontId="23" fillId="14" borderId="34" xfId="0" applyFont="1" applyFill="1" applyBorder="1" applyAlignment="1">
      <alignment horizontal="center" vertical="center" textRotation="90"/>
    </xf>
    <xf numFmtId="0" fontId="23" fillId="14" borderId="17" xfId="0" applyFont="1" applyFill="1" applyBorder="1" applyAlignment="1">
      <alignment horizontal="center" vertical="center" textRotation="90"/>
    </xf>
    <xf numFmtId="0" fontId="23" fillId="14" borderId="35" xfId="0" applyFont="1" applyFill="1" applyBorder="1" applyAlignment="1">
      <alignment horizontal="center" vertical="center" textRotation="90"/>
    </xf>
    <xf numFmtId="0" fontId="81" fillId="0" borderId="80" xfId="1" applyFont="1" applyBorder="1" applyAlignment="1">
      <alignment horizontal="center" vertical="center"/>
    </xf>
    <xf numFmtId="0" fontId="81" fillId="0" borderId="30" xfId="1" applyFont="1" applyBorder="1" applyAlignment="1">
      <alignment horizontal="center" vertical="center"/>
    </xf>
    <xf numFmtId="0" fontId="84" fillId="34" borderId="30" xfId="1" applyFont="1" applyFill="1" applyBorder="1" applyAlignment="1" applyProtection="1">
      <alignment horizontal="center" vertical="center" wrapText="1"/>
      <protection locked="0"/>
    </xf>
    <xf numFmtId="0" fontId="84" fillId="34" borderId="107" xfId="1" applyFont="1" applyFill="1" applyBorder="1" applyAlignment="1" applyProtection="1">
      <alignment horizontal="center" vertical="center" wrapText="1"/>
      <protection locked="0"/>
    </xf>
    <xf numFmtId="2" fontId="43" fillId="34" borderId="118" xfId="0" applyNumberFormat="1" applyFont="1" applyFill="1" applyBorder="1" applyAlignment="1" applyProtection="1">
      <alignment horizontal="center" vertical="center" wrapText="1"/>
      <protection locked="0"/>
    </xf>
    <xf numFmtId="2" fontId="43" fillId="34" borderId="119" xfId="0" applyNumberFormat="1" applyFont="1" applyFill="1" applyBorder="1" applyAlignment="1" applyProtection="1">
      <alignment horizontal="center" vertical="center" wrapText="1"/>
      <protection locked="0"/>
    </xf>
    <xf numFmtId="0" fontId="81" fillId="0" borderId="4" xfId="1" applyFont="1" applyBorder="1" applyAlignment="1">
      <alignment horizontal="center" vertical="center"/>
    </xf>
    <xf numFmtId="0" fontId="81" fillId="0" borderId="6" xfId="1" applyFont="1" applyBorder="1" applyAlignment="1">
      <alignment horizontal="center" vertical="center"/>
    </xf>
    <xf numFmtId="0" fontId="82" fillId="34" borderId="6" xfId="0" applyFont="1" applyFill="1" applyBorder="1" applyAlignment="1">
      <alignment horizontal="center" vertical="center"/>
    </xf>
    <xf numFmtId="0" fontId="82" fillId="34" borderId="3" xfId="0" applyFont="1" applyFill="1" applyBorder="1" applyAlignment="1">
      <alignment horizontal="center" vertical="center"/>
    </xf>
    <xf numFmtId="0" fontId="12" fillId="16" borderId="22" xfId="0" applyFont="1" applyFill="1" applyBorder="1" applyAlignment="1" applyProtection="1">
      <alignment horizontal="center" vertical="center" wrapText="1"/>
    </xf>
    <xf numFmtId="0" fontId="12" fillId="16" borderId="23" xfId="0" applyFont="1" applyFill="1" applyBorder="1" applyAlignment="1" applyProtection="1">
      <alignment horizontal="center" vertical="center" wrapText="1"/>
    </xf>
    <xf numFmtId="0" fontId="12" fillId="16" borderId="127" xfId="0" applyFont="1" applyFill="1" applyBorder="1" applyAlignment="1" applyProtection="1">
      <alignment horizontal="center" vertical="center" wrapText="1"/>
    </xf>
    <xf numFmtId="0" fontId="12" fillId="16" borderId="128" xfId="0" applyFont="1" applyFill="1" applyBorder="1" applyAlignment="1" applyProtection="1">
      <alignment horizontal="center" vertical="center" wrapText="1"/>
    </xf>
    <xf numFmtId="2" fontId="89" fillId="34" borderId="4" xfId="0" applyNumberFormat="1" applyFont="1" applyFill="1" applyBorder="1" applyAlignment="1" applyProtection="1">
      <alignment horizontal="center" vertical="center" wrapText="1"/>
    </xf>
    <xf numFmtId="2" fontId="89" fillId="34" borderId="80" xfId="0" applyNumberFormat="1" applyFont="1" applyFill="1" applyBorder="1" applyAlignment="1" applyProtection="1">
      <alignment horizontal="center" vertical="center" wrapText="1"/>
    </xf>
    <xf numFmtId="0" fontId="48" fillId="14" borderId="105" xfId="0" applyFont="1" applyFill="1" applyBorder="1" applyAlignment="1">
      <alignment horizontal="center" vertical="center" wrapText="1"/>
    </xf>
    <xf numFmtId="0" fontId="48" fillId="14" borderId="45" xfId="0" applyFont="1" applyFill="1" applyBorder="1" applyAlignment="1">
      <alignment horizontal="center" vertical="center" wrapText="1"/>
    </xf>
    <xf numFmtId="2" fontId="68" fillId="14" borderId="45" xfId="0" applyNumberFormat="1" applyFont="1" applyFill="1" applyBorder="1" applyAlignment="1">
      <alignment horizontal="center" vertical="center"/>
    </xf>
    <xf numFmtId="0" fontId="68" fillId="14" borderId="45" xfId="0" applyFont="1" applyFill="1" applyBorder="1" applyAlignment="1">
      <alignment horizontal="center" vertical="center"/>
    </xf>
    <xf numFmtId="2" fontId="44" fillId="14" borderId="71" xfId="2" applyNumberFormat="1" applyFont="1" applyFill="1" applyBorder="1" applyAlignment="1" applyProtection="1">
      <alignment horizontal="center" vertical="center"/>
    </xf>
    <xf numFmtId="20" fontId="21" fillId="14" borderId="0" xfId="0" applyNumberFormat="1" applyFont="1" applyFill="1" applyBorder="1" applyAlignment="1" applyProtection="1">
      <alignment horizontal="center" vertical="center"/>
    </xf>
    <xf numFmtId="20" fontId="21" fillId="14" borderId="91" xfId="0" applyNumberFormat="1" applyFont="1" applyFill="1" applyBorder="1" applyAlignment="1" applyProtection="1">
      <alignment horizontal="center" vertical="center"/>
    </xf>
    <xf numFmtId="0" fontId="34" fillId="2" borderId="51" xfId="3" applyFont="1" applyBorder="1" applyAlignment="1">
      <alignment horizontal="center" vertical="center" wrapText="1"/>
    </xf>
    <xf numFmtId="0" fontId="34" fillId="2" borderId="30" xfId="3" applyFont="1" applyBorder="1" applyAlignment="1">
      <alignment horizontal="center" vertical="center" wrapText="1"/>
    </xf>
    <xf numFmtId="0" fontId="34" fillId="2" borderId="90" xfId="3" applyFont="1" applyBorder="1" applyAlignment="1">
      <alignment horizontal="center" vertical="center" wrapText="1"/>
    </xf>
    <xf numFmtId="0" fontId="34" fillId="2" borderId="50" xfId="3" applyFont="1" applyBorder="1" applyAlignment="1" applyProtection="1">
      <alignment horizontal="center" vertical="center" wrapText="1"/>
    </xf>
    <xf numFmtId="0" fontId="34" fillId="2" borderId="0" xfId="3" applyFont="1" applyBorder="1" applyAlignment="1" applyProtection="1">
      <alignment horizontal="center" vertical="center" wrapText="1"/>
    </xf>
    <xf numFmtId="0" fontId="34" fillId="2" borderId="91" xfId="3" applyFont="1" applyBorder="1" applyAlignment="1" applyProtection="1">
      <alignment horizontal="center" vertical="center" wrapText="1"/>
    </xf>
    <xf numFmtId="0" fontId="24" fillId="0" borderId="0" xfId="1" applyFont="1" applyFill="1" applyBorder="1" applyAlignment="1">
      <alignment horizontal="center" vertical="center" wrapText="1"/>
    </xf>
    <xf numFmtId="0" fontId="23" fillId="14" borderId="33" xfId="0" applyFont="1" applyFill="1" applyBorder="1" applyAlignment="1">
      <alignment horizontal="center" vertical="center" textRotation="90"/>
    </xf>
    <xf numFmtId="0" fontId="23" fillId="14" borderId="29" xfId="0" applyFont="1" applyFill="1" applyBorder="1" applyAlignment="1">
      <alignment horizontal="center" vertical="center" textRotation="90"/>
    </xf>
    <xf numFmtId="0" fontId="23" fillId="14" borderId="80" xfId="0" applyFont="1" applyFill="1" applyBorder="1" applyAlignment="1">
      <alignment horizontal="center" vertical="center" textRotation="90"/>
    </xf>
    <xf numFmtId="0" fontId="34" fillId="2" borderId="21" xfId="3" applyFont="1" applyBorder="1" applyAlignment="1">
      <alignment horizontal="center" vertical="center" wrapText="1"/>
    </xf>
    <xf numFmtId="0" fontId="34" fillId="2" borderId="15" xfId="3" applyFont="1" applyBorder="1" applyAlignment="1">
      <alignment horizontal="center" vertical="center" wrapText="1"/>
    </xf>
    <xf numFmtId="0" fontId="34" fillId="2" borderId="47" xfId="3" applyFont="1" applyBorder="1" applyAlignment="1">
      <alignment horizontal="center" vertical="center" wrapText="1"/>
    </xf>
    <xf numFmtId="20" fontId="21" fillId="14" borderId="87" xfId="0" applyNumberFormat="1" applyFont="1" applyFill="1" applyBorder="1" applyAlignment="1" applyProtection="1">
      <alignment horizontal="center" vertical="center"/>
    </xf>
    <xf numFmtId="20" fontId="21" fillId="14" borderId="88" xfId="0" applyNumberFormat="1" applyFont="1" applyFill="1" applyBorder="1" applyAlignment="1" applyProtection="1">
      <alignment horizontal="center" vertical="center"/>
    </xf>
    <xf numFmtId="20" fontId="21" fillId="14" borderId="30" xfId="0" applyNumberFormat="1" applyFont="1" applyFill="1" applyBorder="1" applyAlignment="1" applyProtection="1">
      <alignment horizontal="center" vertical="center"/>
    </xf>
    <xf numFmtId="20" fontId="21" fillId="14" borderId="90" xfId="0" applyNumberFormat="1" applyFont="1" applyFill="1" applyBorder="1" applyAlignment="1" applyProtection="1">
      <alignment horizontal="center" vertical="center"/>
    </xf>
    <xf numFmtId="1" fontId="44" fillId="14" borderId="50" xfId="2" applyNumberFormat="1" applyFont="1" applyFill="1" applyBorder="1" applyAlignment="1" applyProtection="1">
      <alignment horizontal="center" vertical="center"/>
    </xf>
    <xf numFmtId="20" fontId="72" fillId="31" borderId="125" xfId="0" applyNumberFormat="1" applyFont="1" applyFill="1" applyBorder="1" applyAlignment="1">
      <alignment horizontal="center" vertical="center" wrapText="1"/>
    </xf>
    <xf numFmtId="20" fontId="72" fillId="31" borderId="126" xfId="0" applyNumberFormat="1" applyFont="1" applyFill="1" applyBorder="1" applyAlignment="1">
      <alignment horizontal="center" vertical="center" wrapText="1"/>
    </xf>
    <xf numFmtId="164" fontId="70" fillId="26" borderId="55" xfId="4" applyNumberFormat="1" applyFont="1" applyFill="1" applyBorder="1" applyAlignment="1">
      <alignment horizontal="center" vertical="center" wrapText="1"/>
    </xf>
    <xf numFmtId="164" fontId="70" fillId="26" borderId="56" xfId="4" applyNumberFormat="1" applyFont="1" applyFill="1" applyBorder="1" applyAlignment="1">
      <alignment horizontal="center" vertical="center" wrapText="1"/>
    </xf>
    <xf numFmtId="164" fontId="70" fillId="26" borderId="57" xfId="4" applyNumberFormat="1" applyFont="1" applyFill="1" applyBorder="1" applyAlignment="1">
      <alignment horizontal="center" vertical="center" wrapText="1"/>
    </xf>
    <xf numFmtId="0" fontId="70" fillId="23" borderId="54" xfId="4" applyFont="1" applyFill="1" applyBorder="1" applyAlignment="1">
      <alignment horizontal="center" vertical="center"/>
    </xf>
    <xf numFmtId="0" fontId="70" fillId="23" borderId="56" xfId="4" applyFont="1" applyFill="1" applyBorder="1" applyAlignment="1">
      <alignment horizontal="center" vertical="center"/>
    </xf>
    <xf numFmtId="0" fontId="70" fillId="23" borderId="58" xfId="4" applyFont="1" applyFill="1" applyBorder="1" applyAlignment="1">
      <alignment horizontal="center" vertical="center"/>
    </xf>
    <xf numFmtId="0" fontId="70" fillId="25" borderId="54" xfId="4" applyFont="1" applyFill="1" applyBorder="1" applyAlignment="1">
      <alignment horizontal="center" vertical="center"/>
    </xf>
    <xf numFmtId="0" fontId="70" fillId="25" borderId="56" xfId="4" applyFont="1" applyFill="1" applyBorder="1" applyAlignment="1">
      <alignment horizontal="center" vertical="center"/>
    </xf>
    <xf numFmtId="0" fontId="70" fillId="25" borderId="58" xfId="4" applyFont="1" applyFill="1" applyBorder="1" applyAlignment="1">
      <alignment horizontal="center" vertical="center"/>
    </xf>
    <xf numFmtId="164" fontId="70" fillId="25" borderId="55" xfId="4" applyNumberFormat="1" applyFont="1" applyFill="1" applyBorder="1" applyAlignment="1">
      <alignment horizontal="center" vertical="center" wrapText="1"/>
    </xf>
    <xf numFmtId="164" fontId="70" fillId="25" borderId="56" xfId="4" applyNumberFormat="1" applyFont="1" applyFill="1" applyBorder="1" applyAlignment="1">
      <alignment horizontal="center" vertical="center" wrapText="1"/>
    </xf>
    <xf numFmtId="164" fontId="70" fillId="25" borderId="57" xfId="4" applyNumberFormat="1" applyFont="1" applyFill="1" applyBorder="1" applyAlignment="1">
      <alignment horizontal="center" vertical="center" wrapText="1"/>
    </xf>
    <xf numFmtId="0" fontId="70" fillId="24" borderId="68" xfId="4" applyFont="1" applyFill="1" applyBorder="1" applyAlignment="1">
      <alignment horizontal="center" vertical="center"/>
    </xf>
    <xf numFmtId="0" fontId="70" fillId="24" borderId="65" xfId="4" applyFont="1" applyFill="1" applyBorder="1" applyAlignment="1">
      <alignment horizontal="center" vertical="center"/>
    </xf>
    <xf numFmtId="0" fontId="70" fillId="24" borderId="69" xfId="4" applyFont="1" applyFill="1" applyBorder="1" applyAlignment="1">
      <alignment horizontal="center" vertical="center"/>
    </xf>
    <xf numFmtId="164" fontId="70" fillId="23" borderId="64" xfId="4" applyNumberFormat="1" applyFont="1" applyFill="1" applyBorder="1" applyAlignment="1">
      <alignment horizontal="center" vertical="center" wrapText="1"/>
    </xf>
    <xf numFmtId="164" fontId="70" fillId="23" borderId="65" xfId="4" applyNumberFormat="1" applyFont="1" applyFill="1" applyBorder="1" applyAlignment="1">
      <alignment horizontal="center" vertical="center" wrapText="1"/>
    </xf>
    <xf numFmtId="164" fontId="70" fillId="23" borderId="66" xfId="4" applyNumberFormat="1" applyFont="1" applyFill="1" applyBorder="1" applyAlignment="1">
      <alignment horizontal="center" vertical="center" wrapText="1"/>
    </xf>
    <xf numFmtId="0" fontId="70" fillId="23" borderId="67" xfId="4" applyFont="1" applyFill="1" applyBorder="1" applyAlignment="1">
      <alignment horizontal="center" vertical="center"/>
    </xf>
    <xf numFmtId="0" fontId="70" fillId="23" borderId="61" xfId="4" applyFont="1" applyFill="1" applyBorder="1" applyAlignment="1">
      <alignment horizontal="center" vertical="center"/>
    </xf>
    <xf numFmtId="0" fontId="70" fillId="23" borderId="63" xfId="4" applyFont="1" applyFill="1" applyBorder="1" applyAlignment="1">
      <alignment horizontal="center" vertical="center"/>
    </xf>
    <xf numFmtId="164" fontId="70" fillId="28" borderId="60" xfId="4" applyNumberFormat="1" applyFont="1" applyFill="1" applyBorder="1" applyAlignment="1">
      <alignment horizontal="center" vertical="center" wrapText="1"/>
    </xf>
    <xf numFmtId="164" fontId="70" fillId="28" borderId="61" xfId="4" applyNumberFormat="1" applyFont="1" applyFill="1" applyBorder="1" applyAlignment="1">
      <alignment horizontal="center" vertical="center" wrapText="1"/>
    </xf>
    <xf numFmtId="164" fontId="70" fillId="28" borderId="62" xfId="4" applyNumberFormat="1" applyFont="1" applyFill="1" applyBorder="1" applyAlignment="1">
      <alignment horizontal="center" vertical="center" wrapText="1"/>
    </xf>
    <xf numFmtId="0" fontId="70" fillId="27" borderId="54" xfId="4" applyFont="1" applyFill="1" applyBorder="1" applyAlignment="1">
      <alignment horizontal="center" vertical="center"/>
    </xf>
    <xf numFmtId="0" fontId="70" fillId="27" borderId="56" xfId="4" applyFont="1" applyFill="1" applyBorder="1" applyAlignment="1">
      <alignment horizontal="center" vertical="center"/>
    </xf>
    <xf numFmtId="0" fontId="70" fillId="27" borderId="58" xfId="4" applyFont="1" applyFill="1" applyBorder="1" applyAlignment="1">
      <alignment horizontal="center" vertical="center"/>
    </xf>
    <xf numFmtId="164" fontId="70" fillId="24" borderId="55" xfId="4" applyNumberFormat="1" applyFont="1" applyFill="1" applyBorder="1" applyAlignment="1">
      <alignment horizontal="center" vertical="center" wrapText="1"/>
    </xf>
    <xf numFmtId="164" fontId="70" fillId="24" borderId="56" xfId="4" applyNumberFormat="1" applyFont="1" applyFill="1" applyBorder="1" applyAlignment="1">
      <alignment horizontal="center" vertical="center" wrapText="1"/>
    </xf>
    <xf numFmtId="164" fontId="70" fillId="24" borderId="57" xfId="4" applyNumberFormat="1" applyFont="1" applyFill="1" applyBorder="1" applyAlignment="1">
      <alignment horizontal="center" vertical="center" wrapText="1"/>
    </xf>
    <xf numFmtId="164" fontId="70" fillId="27" borderId="55" xfId="4" applyNumberFormat="1" applyFont="1" applyFill="1" applyBorder="1" applyAlignment="1">
      <alignment horizontal="center" vertical="center" wrapText="1"/>
    </xf>
    <xf numFmtId="164" fontId="70" fillId="27" borderId="56" xfId="4" applyNumberFormat="1" applyFont="1" applyFill="1" applyBorder="1" applyAlignment="1">
      <alignment horizontal="center" vertical="center" wrapText="1"/>
    </xf>
    <xf numFmtId="164" fontId="70" fillId="27" borderId="57" xfId="4" applyNumberFormat="1" applyFont="1" applyFill="1" applyBorder="1" applyAlignment="1">
      <alignment horizontal="center" vertical="center" wrapText="1"/>
    </xf>
    <xf numFmtId="0" fontId="70" fillId="26" borderId="54" xfId="4" applyFont="1" applyFill="1" applyBorder="1" applyAlignment="1">
      <alignment horizontal="center" vertical="center"/>
    </xf>
    <xf numFmtId="0" fontId="70" fillId="26" borderId="56" xfId="4" applyFont="1" applyFill="1" applyBorder="1" applyAlignment="1">
      <alignment horizontal="center" vertical="center"/>
    </xf>
    <xf numFmtId="0" fontId="70" fillId="26" borderId="58" xfId="4" applyFont="1" applyFill="1" applyBorder="1" applyAlignment="1">
      <alignment horizontal="center" vertical="center"/>
    </xf>
    <xf numFmtId="0" fontId="36" fillId="2" borderId="108" xfId="0" applyNumberFormat="1" applyFont="1" applyFill="1" applyBorder="1" applyAlignment="1">
      <alignment horizontal="center" vertical="center" wrapText="1"/>
    </xf>
    <xf numFmtId="0" fontId="36" fillId="2" borderId="109" xfId="0" applyNumberFormat="1" applyFont="1" applyFill="1" applyBorder="1" applyAlignment="1">
      <alignment horizontal="center" vertical="center" wrapText="1"/>
    </xf>
    <xf numFmtId="0" fontId="36" fillId="2" borderId="110" xfId="0" applyNumberFormat="1" applyFont="1" applyFill="1" applyBorder="1" applyAlignment="1">
      <alignment horizontal="center" vertical="center" wrapText="1"/>
    </xf>
    <xf numFmtId="0" fontId="36" fillId="2" borderId="48" xfId="0" applyNumberFormat="1" applyFont="1" applyFill="1" applyBorder="1" applyAlignment="1">
      <alignment horizontal="center" vertical="center" wrapText="1"/>
    </xf>
    <xf numFmtId="0" fontId="36" fillId="2" borderId="38" xfId="0" applyNumberFormat="1" applyFont="1" applyFill="1" applyBorder="1" applyAlignment="1">
      <alignment horizontal="center" vertical="center" wrapText="1"/>
    </xf>
    <xf numFmtId="0" fontId="36" fillId="2" borderId="49" xfId="0" applyNumberFormat="1" applyFont="1" applyFill="1" applyBorder="1" applyAlignment="1">
      <alignment horizontal="center" vertical="center" wrapText="1"/>
    </xf>
    <xf numFmtId="20" fontId="21" fillId="14" borderId="15" xfId="0" applyNumberFormat="1" applyFont="1" applyFill="1" applyBorder="1" applyAlignment="1" applyProtection="1">
      <alignment horizontal="center" vertical="center"/>
    </xf>
    <xf numFmtId="20" fontId="21" fillId="14" borderId="121" xfId="0" applyNumberFormat="1" applyFont="1" applyFill="1" applyBorder="1" applyAlignment="1" applyProtection="1">
      <alignment horizontal="center" vertical="center"/>
    </xf>
    <xf numFmtId="2" fontId="21" fillId="14" borderId="44" xfId="0" applyNumberFormat="1" applyFont="1" applyFill="1" applyBorder="1" applyAlignment="1">
      <alignment horizontal="center" vertical="center" wrapText="1"/>
    </xf>
    <xf numFmtId="2" fontId="21" fillId="14" borderId="45" xfId="0" applyNumberFormat="1" applyFont="1" applyFill="1" applyBorder="1" applyAlignment="1">
      <alignment horizontal="center" vertical="center" wrapText="1"/>
    </xf>
    <xf numFmtId="0" fontId="48" fillId="14" borderId="44" xfId="0" applyFont="1" applyFill="1" applyBorder="1" applyAlignment="1">
      <alignment horizontal="center" vertical="center" wrapText="1"/>
    </xf>
    <xf numFmtId="0" fontId="22" fillId="6" borderId="101" xfId="4" applyFont="1" applyFill="1" applyBorder="1" applyAlignment="1">
      <alignment horizontal="center" vertical="center" wrapText="1"/>
    </xf>
    <xf numFmtId="0" fontId="22" fillId="6" borderId="102" xfId="4" applyFont="1" applyFill="1" applyBorder="1" applyAlignment="1">
      <alignment horizontal="center" vertical="center" wrapText="1"/>
    </xf>
    <xf numFmtId="20" fontId="9" fillId="5" borderId="20" xfId="1" applyNumberFormat="1" applyFont="1" applyFill="1" applyBorder="1" applyAlignment="1">
      <alignment horizontal="center" vertical="center"/>
    </xf>
    <xf numFmtId="20" fontId="9" fillId="5" borderId="19" xfId="1" applyNumberFormat="1" applyFont="1" applyFill="1" applyBorder="1" applyAlignment="1">
      <alignment horizontal="center" vertical="center"/>
    </xf>
    <xf numFmtId="0" fontId="19" fillId="30" borderId="12" xfId="12" applyFont="1" applyFill="1" applyAlignment="1" applyProtection="1">
      <alignment horizontal="center"/>
    </xf>
    <xf numFmtId="0" fontId="19" fillId="30" borderId="112" xfId="12" applyFont="1" applyFill="1" applyBorder="1" applyAlignment="1" applyProtection="1">
      <alignment horizontal="center"/>
    </xf>
    <xf numFmtId="0" fontId="34" fillId="2" borderId="111" xfId="3" applyFont="1" applyBorder="1" applyAlignment="1">
      <alignment horizontal="center" vertical="center" wrapText="1"/>
    </xf>
    <xf numFmtId="0" fontId="34" fillId="2" borderId="10" xfId="3" applyFont="1" applyBorder="1" applyAlignment="1">
      <alignment horizontal="center" vertical="center" wrapText="1"/>
    </xf>
    <xf numFmtId="164" fontId="33" fillId="8" borderId="111" xfId="4" applyNumberFormat="1" applyFont="1" applyFill="1" applyBorder="1" applyAlignment="1">
      <alignment horizontal="center" vertical="center" wrapText="1"/>
    </xf>
    <xf numFmtId="164" fontId="33" fillId="8" borderId="10" xfId="4" applyNumberFormat="1" applyFont="1" applyFill="1" applyBorder="1" applyAlignment="1">
      <alignment horizontal="center" vertical="center" wrapText="1"/>
    </xf>
    <xf numFmtId="164" fontId="33" fillId="9" borderId="111" xfId="4" applyNumberFormat="1" applyFont="1" applyFill="1" applyBorder="1" applyAlignment="1">
      <alignment horizontal="center" vertical="center" wrapText="1"/>
    </xf>
    <xf numFmtId="164" fontId="33" fillId="9" borderId="10" xfId="4" applyNumberFormat="1" applyFont="1" applyFill="1" applyBorder="1" applyAlignment="1">
      <alignment horizontal="center" vertical="center" wrapText="1"/>
    </xf>
    <xf numFmtId="164" fontId="33" fillId="11" borderId="111" xfId="4" applyNumberFormat="1" applyFont="1" applyFill="1" applyBorder="1" applyAlignment="1">
      <alignment horizontal="center" vertical="center" wrapText="1"/>
    </xf>
    <xf numFmtId="164" fontId="33" fillId="11" borderId="10" xfId="4" applyNumberFormat="1" applyFont="1" applyFill="1" applyBorder="1" applyAlignment="1">
      <alignment horizontal="center" vertical="center" wrapText="1"/>
    </xf>
    <xf numFmtId="0" fontId="15" fillId="0" borderId="11" xfId="5" applyFont="1" applyBorder="1" applyAlignment="1" applyProtection="1">
      <alignment horizontal="left" vertical="center"/>
    </xf>
    <xf numFmtId="0" fontId="15" fillId="0" borderId="79" xfId="5" applyFont="1" applyBorder="1" applyAlignment="1" applyProtection="1">
      <alignment horizontal="left" vertical="center"/>
    </xf>
    <xf numFmtId="164" fontId="33" fillId="10" borderId="111" xfId="4" applyNumberFormat="1" applyFont="1" applyFill="1" applyBorder="1" applyAlignment="1">
      <alignment horizontal="center" vertical="center" wrapText="1"/>
    </xf>
    <xf numFmtId="164" fontId="33" fillId="10" borderId="10" xfId="4" applyNumberFormat="1" applyFont="1" applyFill="1" applyBorder="1" applyAlignment="1">
      <alignment horizontal="center" vertical="center" wrapText="1"/>
    </xf>
    <xf numFmtId="164" fontId="33" fillId="12" borderId="51" xfId="4" applyNumberFormat="1" applyFont="1" applyFill="1" applyBorder="1" applyAlignment="1">
      <alignment horizontal="center" vertical="center" wrapText="1"/>
    </xf>
    <xf numFmtId="164" fontId="33" fillId="12" borderId="107" xfId="4" applyNumberFormat="1" applyFont="1" applyFill="1" applyBorder="1" applyAlignment="1">
      <alignment horizontal="center" vertical="center" wrapText="1"/>
    </xf>
    <xf numFmtId="0" fontId="22" fillId="6" borderId="0" xfId="4" applyFont="1" applyFill="1" applyBorder="1" applyAlignment="1" applyProtection="1">
      <alignment horizontal="center" vertical="center" wrapText="1"/>
    </xf>
    <xf numFmtId="0" fontId="22" fillId="6" borderId="11" xfId="4" applyFont="1" applyFill="1" applyBorder="1" applyAlignment="1" applyProtection="1">
      <alignment horizontal="center" vertical="center" wrapText="1"/>
    </xf>
    <xf numFmtId="0" fontId="12" fillId="16" borderId="6" xfId="0" applyFont="1" applyFill="1" applyBorder="1" applyAlignment="1" applyProtection="1">
      <alignment horizontal="center" vertical="center" wrapText="1"/>
    </xf>
    <xf numFmtId="0" fontId="12" fillId="16" borderId="11" xfId="0" applyFont="1" applyFill="1" applyBorder="1" applyAlignment="1" applyProtection="1">
      <alignment horizontal="center" vertical="center" wrapText="1"/>
    </xf>
    <xf numFmtId="0" fontId="23" fillId="16" borderId="39" xfId="10" applyFont="1" applyFill="1" applyBorder="1" applyAlignment="1" applyProtection="1">
      <alignment horizontal="center" vertical="center" wrapText="1"/>
    </xf>
    <xf numFmtId="0" fontId="23" fillId="16" borderId="40" xfId="10" applyFont="1" applyFill="1" applyBorder="1" applyAlignment="1" applyProtection="1">
      <alignment horizontal="center" vertical="center" wrapText="1"/>
    </xf>
    <xf numFmtId="0" fontId="19" fillId="30" borderId="0" xfId="12" applyFill="1" applyBorder="1" applyAlignment="1" applyProtection="1">
      <alignment horizontal="center"/>
    </xf>
    <xf numFmtId="0" fontId="19" fillId="30" borderId="32" xfId="12" applyFill="1" applyBorder="1" applyAlignment="1" applyProtection="1">
      <alignment horizontal="center"/>
    </xf>
    <xf numFmtId="164" fontId="33" fillId="12" borderId="50" xfId="4" applyNumberFormat="1" applyFont="1" applyFill="1" applyBorder="1" applyAlignment="1">
      <alignment horizontal="center" vertical="center" wrapText="1"/>
    </xf>
    <xf numFmtId="0" fontId="22" fillId="6" borderId="32" xfId="4" applyFont="1" applyFill="1" applyBorder="1" applyAlignment="1" applyProtection="1">
      <alignment horizontal="center" vertical="center" wrapText="1"/>
    </xf>
    <xf numFmtId="0" fontId="22" fillId="6" borderId="41" xfId="4" applyFont="1" applyFill="1" applyBorder="1" applyAlignment="1" applyProtection="1">
      <alignment horizontal="center" vertical="center" wrapText="1"/>
    </xf>
    <xf numFmtId="0" fontId="23" fillId="16" borderId="42" xfId="10" applyFont="1" applyFill="1" applyBorder="1" applyAlignment="1" applyProtection="1">
      <alignment horizontal="center" vertical="center" wrapText="1"/>
    </xf>
    <xf numFmtId="0" fontId="23" fillId="16" borderId="43" xfId="10" applyFont="1" applyFill="1" applyBorder="1" applyAlignment="1" applyProtection="1">
      <alignment horizontal="center" vertical="center" wrapText="1"/>
    </xf>
    <xf numFmtId="0" fontId="19" fillId="30" borderId="0" xfId="12" applyFill="1" applyBorder="1" applyAlignment="1">
      <alignment horizontal="center"/>
    </xf>
    <xf numFmtId="0" fontId="19" fillId="30" borderId="32" xfId="12" applyFill="1" applyBorder="1" applyAlignment="1">
      <alignment horizontal="center"/>
    </xf>
    <xf numFmtId="0" fontId="22" fillId="6" borderId="32" xfId="4" applyFont="1" applyFill="1" applyBorder="1" applyAlignment="1">
      <alignment horizontal="center" vertical="center" wrapText="1"/>
    </xf>
    <xf numFmtId="0" fontId="22" fillId="6" borderId="41" xfId="4" applyFont="1" applyFill="1" applyBorder="1" applyAlignment="1">
      <alignment horizontal="center" vertical="center" wrapText="1"/>
    </xf>
    <xf numFmtId="0" fontId="23" fillId="16" borderId="42" xfId="10" applyFont="1" applyFill="1" applyBorder="1" applyAlignment="1">
      <alignment horizontal="center" vertical="center" wrapText="1"/>
    </xf>
    <xf numFmtId="0" fontId="23" fillId="16" borderId="43" xfId="10" applyFont="1" applyFill="1" applyBorder="1" applyAlignment="1">
      <alignment horizontal="center" vertical="center" wrapText="1"/>
    </xf>
  </cellXfs>
  <cellStyles count="21">
    <cellStyle name="Date" xfId="8" xr:uid="{00000000-0005-0000-0000-000000000000}"/>
    <cellStyle name="Date 4" xfId="17" xr:uid="{00000000-0005-0000-0000-000001000000}"/>
    <cellStyle name="Followed Hyperlink" xfId="13" builtinId="9" hidden="1"/>
    <cellStyle name="Followed Hyperlink" xfId="14" builtinId="9" hidden="1"/>
    <cellStyle name="Followed Hyperlink" xfId="15" builtinId="9" hidden="1"/>
    <cellStyle name="Followed Hyperlink" xfId="16" builtinId="9" hidden="1"/>
    <cellStyle name="Heading 1" xfId="2" builtinId="16" customBuiltin="1"/>
    <cellStyle name="Heading 1 2" xfId="10" xr:uid="{00000000-0005-0000-0000-000007000000}"/>
    <cellStyle name="Heading 2" xfId="3" builtinId="17" customBuiltin="1"/>
    <cellStyle name="Heading 4 2" xfId="9" xr:uid="{00000000-0005-0000-0000-000009000000}"/>
    <cellStyle name="Hours" xfId="7" xr:uid="{00000000-0005-0000-0000-00000A000000}"/>
    <cellStyle name="Hours 4" xfId="20" xr:uid="{00000000-0005-0000-0000-00000B000000}"/>
    <cellStyle name="Hyperlink" xfId="4" builtinId="8"/>
    <cellStyle name="Normal" xfId="0" builtinId="0" customBuiltin="1"/>
    <cellStyle name="Normal 2" xfId="5" xr:uid="{00000000-0005-0000-0000-00000E000000}"/>
    <cellStyle name="Normal 2 4" xfId="19" xr:uid="{00000000-0005-0000-0000-00000F000000}"/>
    <cellStyle name="Phone" xfId="11" xr:uid="{00000000-0005-0000-0000-000010000000}"/>
    <cellStyle name="Time" xfId="6" xr:uid="{00000000-0005-0000-0000-000011000000}"/>
    <cellStyle name="Time 4" xfId="18" xr:uid="{00000000-0005-0000-0000-000012000000}"/>
    <cellStyle name="Title" xfId="1" builtinId="15" customBuiltin="1"/>
    <cellStyle name="Title 2" xfId="12" xr:uid="{00000000-0005-0000-0000-000014000000}"/>
  </cellStyles>
  <dxfs count="153">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top/>
        <bottom/>
        <vertical/>
        <horizontal/>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left/>
        <right style="thick">
          <color auto="1"/>
        </right>
        <top/>
        <bottom style="thin">
          <color theme="0" tint="-0.24994659260841701"/>
        </bottom>
        <vertical/>
        <horizontal/>
      </border>
      <protection locked="0" hidden="0"/>
    </dxf>
    <dxf>
      <font>
        <b/>
        <i/>
        <strike val="0"/>
        <outline val="0"/>
        <shadow val="0"/>
        <u val="none"/>
        <vertAlign val="baseline"/>
        <sz val="10"/>
        <color theme="1"/>
        <name val="Verdana"/>
        <scheme val="minor"/>
      </font>
      <fill>
        <patternFill patternType="none">
          <fgColor indexed="64"/>
          <bgColor indexed="65"/>
        </patternFill>
      </fill>
      <alignment horizontal="left" vertical="center" textRotation="0" wrapText="1" indent="0" justifyLastLine="0" shrinkToFit="0" readingOrder="0"/>
      <border diagonalUp="0" diagonalDown="0">
        <left/>
        <right/>
        <top/>
        <bottom style="thin">
          <color theme="0" tint="-0.24994659260841701"/>
        </bottom>
        <vertical/>
        <horizontal/>
      </border>
      <protection locked="0" hidden="0"/>
    </dxf>
    <dxf>
      <font>
        <strike val="0"/>
        <outline val="0"/>
        <shadow val="0"/>
        <u val="none"/>
        <vertAlign val="baseline"/>
        <sz val="13"/>
        <color theme="1"/>
        <name val="Verdana"/>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top/>
        <bottom style="thin">
          <color theme="0" tint="-0.24994659260841701"/>
        </bottom>
        <vertical/>
        <horizontal/>
      </border>
      <protection locked="0" hidden="0"/>
    </dxf>
    <dxf>
      <font>
        <b val="0"/>
        <i val="0"/>
        <strike val="0"/>
        <condense val="0"/>
        <extend val="0"/>
        <outline val="0"/>
        <shadow val="0"/>
        <u val="none"/>
        <vertAlign val="baseline"/>
        <sz val="13"/>
        <color theme="1"/>
        <name val="Verdana"/>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right/>
        <top/>
        <bottom style="thin">
          <color theme="0" tint="-0.24994659260841701"/>
        </bottom>
        <vertical/>
        <horizontal/>
      </border>
      <protection locked="0" hidden="0"/>
    </dxf>
    <dxf>
      <font>
        <strike val="0"/>
        <outline val="0"/>
        <shadow val="0"/>
        <u val="none"/>
        <vertAlign val="baseline"/>
        <sz val="13"/>
        <color theme="1"/>
        <name val="Verdana"/>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right/>
        <top/>
        <bottom style="thin">
          <color theme="0" tint="-0.24994659260841701"/>
        </bottom>
        <vertical/>
        <horizontal/>
      </border>
      <protection locked="0" hidden="0"/>
    </dxf>
    <dxf>
      <font>
        <strike val="0"/>
        <outline val="0"/>
        <shadow val="0"/>
        <u val="none"/>
        <vertAlign val="baseline"/>
        <sz val="13"/>
        <color theme="1"/>
        <name val="Verdana"/>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right/>
        <top/>
        <bottom style="thin">
          <color theme="0" tint="-0.24994659260841701"/>
        </bottom>
        <vertical/>
        <horizontal/>
      </border>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left/>
        <right style="thick">
          <color auto="1"/>
        </right>
        <top/>
        <bottom/>
      </border>
    </dxf>
    <dxf>
      <font>
        <b val="0"/>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medium">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fill>
        <patternFill patternType="none">
          <fgColor indexed="64"/>
          <bgColor indexed="65"/>
        </patternFill>
      </fill>
      <alignment horizontal="left"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ck">
          <color auto="1"/>
        </right>
        <top/>
        <bottom/>
        <vertical/>
        <horizontal/>
      </border>
      <protection locked="0" hidden="0"/>
    </dxf>
    <dxf>
      <font>
        <b/>
        <i/>
        <strike val="0"/>
        <outline val="0"/>
        <shadow val="0"/>
        <u val="none"/>
        <vertAlign val="baseline"/>
        <sz val="10"/>
        <color theme="1"/>
        <name val="Verdana"/>
        <scheme val="minor"/>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bottom style="thin">
          <color theme="0" tint="-0.24994659260841701"/>
        </bottom>
      </border>
      <protection locked="0" hidden="0"/>
    </dxf>
    <dxf>
      <font>
        <strike val="0"/>
        <outline val="0"/>
        <shadow val="0"/>
        <u val="none"/>
        <vertAlign val="baseline"/>
        <sz val="13"/>
        <color theme="1"/>
        <name val="Verdana"/>
        <scheme val="minor"/>
      </font>
      <numFmt numFmtId="1"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left/>
        <right style="thick">
          <color auto="1"/>
        </right>
        <top/>
        <bottom/>
      </border>
    </dxf>
    <dxf>
      <font>
        <b val="0"/>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medium">
          <color auto="1"/>
        </right>
        <top/>
        <bottom/>
        <vertical/>
        <horizontal/>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alignment vertical="center" textRotation="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top/>
        <bottom/>
        <vertical/>
        <horizontal/>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left/>
        <right style="thick">
          <color auto="1"/>
        </right>
        <top/>
        <bottom/>
        <vertical/>
        <horizontal/>
      </border>
      <protection locked="0" hidden="0"/>
    </dxf>
    <dxf>
      <font>
        <b/>
        <i/>
        <strike val="0"/>
        <outline val="0"/>
        <shadow val="0"/>
        <u val="none"/>
        <vertAlign val="baseline"/>
        <sz val="10"/>
        <color theme="1"/>
        <name val="Verdana"/>
        <scheme val="minor"/>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outline="0">
        <left style="thick">
          <color auto="1"/>
        </left>
        <right/>
        <top/>
        <bottom/>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left/>
        <right style="thick">
          <color auto="1"/>
        </right>
        <top/>
        <bottom/>
        <vertical/>
        <horizontal/>
      </border>
      <protection locked="0" hidden="0"/>
    </dxf>
    <dxf>
      <font>
        <b/>
        <i/>
        <strike val="0"/>
        <outline val="0"/>
        <shadow val="0"/>
        <u val="none"/>
        <vertAlign val="baseline"/>
        <sz val="10"/>
        <color theme="1"/>
        <name val="Verdana"/>
        <scheme val="minor"/>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top/>
        <bottom/>
        <vertical/>
        <horizontal/>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solid">
          <fgColor indexed="64"/>
          <bgColor theme="6" tint="0.79998168889431442"/>
        </patternFill>
      </fill>
      <alignment horizontal="center" vertical="center" textRotation="0" wrapText="0" indent="0" justifyLastLine="0" shrinkToFit="0" readingOrder="0"/>
      <border diagonalUp="0" diagonalDown="0">
        <left/>
        <right style="thick">
          <color auto="1"/>
        </right>
        <top/>
        <bottom/>
        <vertical/>
        <horizontal/>
      </border>
      <protection locked="0" hidden="0"/>
    </dxf>
    <dxf>
      <font>
        <b/>
        <i/>
        <strike val="0"/>
        <outline val="0"/>
        <shadow val="0"/>
        <u val="none"/>
        <vertAlign val="baseline"/>
        <sz val="10"/>
        <color theme="1"/>
        <name val="Verdana"/>
        <scheme val="minor"/>
      </font>
      <numFmt numFmtId="0" formatCode="General"/>
      <fill>
        <patternFill patternType="solid">
          <fgColor indexed="64"/>
          <bgColor theme="6" tint="0.79998168889431442"/>
        </patternFill>
      </fill>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fill>
        <patternFill patternType="solid">
          <fgColor indexed="64"/>
          <bgColor theme="6" tint="0.7999816888943144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fill>
        <patternFill patternType="solid">
          <fgColor indexed="64"/>
          <bgColor theme="6" tint="0.79998168889431442"/>
        </patternFill>
      </fill>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fill>
        <patternFill patternType="solid">
          <fgColor indexed="64"/>
          <bgColor theme="6" tint="0.79998168889431442"/>
        </patternFill>
      </fill>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fill>
        <patternFill patternType="solid">
          <fgColor indexed="64"/>
          <bgColor theme="6" tint="0.79998168889431442"/>
        </patternFill>
      </fill>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solid">
          <fgColor indexed="64"/>
          <bgColor theme="6" tint="0.79998168889431442"/>
        </patternFill>
      </fill>
      <alignment horizontal="left" vertical="center" textRotation="0" wrapText="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top/>
        <bottom/>
        <vertical/>
        <horizontal/>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left/>
        <right style="thick">
          <color auto="1"/>
        </right>
        <top/>
        <bottom/>
        <vertical/>
        <horizontal/>
      </border>
      <protection locked="0" hidden="0"/>
    </dxf>
    <dxf>
      <font>
        <b/>
        <i/>
        <strike val="0"/>
        <outline val="0"/>
        <shadow val="0"/>
        <u val="none"/>
        <vertAlign val="baseline"/>
        <sz val="10"/>
        <color theme="1"/>
        <name val="Verdana"/>
        <scheme val="minor"/>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top/>
        <bottom/>
        <vertical/>
        <horizontal/>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left/>
        <right style="thick">
          <color auto="1"/>
        </right>
        <top/>
        <bottom style="thin">
          <color theme="0" tint="-0.14993743705557422"/>
        </bottom>
        <vertical/>
        <horizontal/>
      </border>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3"/>
        <color rgb="FF000000"/>
        <name val="Verdana"/>
        <scheme val="none"/>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dxf>
    <dxf>
      <font>
        <b/>
        <strike val="0"/>
        <outline val="0"/>
        <shadow val="0"/>
        <u val="none"/>
        <vertAlign val="baseline"/>
        <sz val="16"/>
        <color theme="1"/>
        <name val="Verdana"/>
        <scheme val="minor"/>
      </font>
      <numFmt numFmtId="2" formatCode="0.00"/>
      <alignment horizontal="center" vertical="center" textRotation="0" wrapText="0" indent="0" justifyLastLine="0" shrinkToFit="0" readingOrder="0"/>
      <border diagonalUp="0" diagonalDown="0" outline="0">
        <left/>
        <right style="thick">
          <color auto="1"/>
        </right>
        <top/>
        <bottom/>
      </border>
    </dxf>
    <dxf>
      <font>
        <b/>
        <i val="0"/>
        <strike val="0"/>
        <condense val="0"/>
        <extend val="0"/>
        <outline val="0"/>
        <shadow val="0"/>
        <u val="none"/>
        <vertAlign val="baseline"/>
        <sz val="14"/>
        <color theme="1"/>
        <name val="Verdana"/>
        <scheme val="minor"/>
      </font>
      <numFmt numFmtId="4" formatCode="#,##0.00"/>
      <fill>
        <patternFill patternType="solid">
          <fgColor indexed="64"/>
          <bgColor rgb="FF00B0F0"/>
        </patternFill>
      </fill>
      <alignment horizontal="right" vertical="center" textRotation="0" wrapText="0" indent="0" justifyLastLine="0" shrinkToFit="0" readingOrder="0"/>
      <border diagonalUp="0" diagonalDown="0">
        <left style="thick">
          <color auto="1"/>
        </left>
        <right/>
        <top/>
        <bottom/>
        <vertical/>
        <horizontal/>
      </border>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ck">
          <color auto="1"/>
        </left>
        <right/>
        <top/>
        <bottom/>
      </border>
      <protection locked="0" hidden="0"/>
    </dxf>
    <dxf>
      <font>
        <strike val="0"/>
        <outline val="0"/>
        <shadow val="0"/>
        <u val="none"/>
        <vertAlign val="baseline"/>
        <sz val="13"/>
        <color theme="1"/>
        <name val="Verdana"/>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left/>
        <right style="thick">
          <color auto="1"/>
        </right>
        <top/>
        <bottom/>
        <vertical/>
        <horizontal/>
      </border>
      <protection locked="0" hidden="0"/>
    </dxf>
    <dxf>
      <font>
        <strike val="0"/>
        <outline val="0"/>
        <shadow val="0"/>
        <u val="none"/>
        <vertAlign val="baseline"/>
        <sz val="10"/>
        <color theme="1"/>
        <name val="Verdana"/>
        <scheme val="minor"/>
      </font>
      <alignment horizontal="left" vertical="center" textRotation="0" wrapText="1"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b val="0"/>
        <i val="0"/>
        <strike val="0"/>
        <condense val="0"/>
        <extend val="0"/>
        <outline val="0"/>
        <shadow val="0"/>
        <u val="none"/>
        <vertAlign val="baseline"/>
        <sz val="13"/>
        <color theme="1"/>
        <name val="Verdana"/>
        <scheme val="minor"/>
      </font>
      <numFmt numFmtId="1" formatCode="0"/>
      <alignment horizontal="center" vertical="center" textRotation="0" wrapText="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 formatCode="0"/>
      <alignment horizontal="center" vertical="center" textRotation="0"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3"/>
        <color theme="1"/>
        <name val="Verdana"/>
        <scheme val="minor"/>
      </font>
      <alignment vertical="center" textRotation="0" indent="0" justifyLastLine="0" shrinkToFit="0" readingOrder="0"/>
    </dxf>
    <dxf>
      <font>
        <b/>
        <strike val="0"/>
        <outline val="0"/>
        <shadow val="0"/>
        <u val="none"/>
        <vertAlign val="baseline"/>
        <sz val="12"/>
        <color theme="1"/>
        <name val="Tahoma"/>
        <scheme val="major"/>
      </font>
      <alignment horizontal="left" vertical="center" textRotation="0" indent="0" justifyLastLine="0" shrinkToFit="0" readingOrder="0"/>
      <protection locked="0" hidden="0"/>
    </dxf>
    <dxf>
      <font>
        <strike val="0"/>
        <outline val="0"/>
        <shadow val="0"/>
        <u val="none"/>
        <vertAlign val="baseline"/>
        <sz val="14"/>
        <color theme="1"/>
        <name val="Verdana"/>
        <scheme val="minor"/>
      </font>
      <numFmt numFmtId="2" formatCode="0.00"/>
      <alignment horizontal="center" vertical="center" textRotation="0" wrapText="0" indent="0" justifyLastLine="0" shrinkToFit="0" readingOrder="0"/>
      <border diagonalUp="0" diagonalDown="0">
        <left/>
        <right style="thick">
          <color auto="1"/>
        </right>
        <top/>
        <bottom/>
        <vertical/>
        <horizontal/>
      </border>
    </dxf>
    <dxf>
      <font>
        <strike val="0"/>
        <outline val="0"/>
        <shadow val="0"/>
        <u val="none"/>
        <vertAlign val="baseline"/>
        <sz val="14"/>
        <color theme="1"/>
        <name val="Verdana"/>
        <scheme val="minor"/>
      </font>
      <numFmt numFmtId="4" formatCode="#,##0.00"/>
      <fill>
        <patternFill patternType="solid">
          <fgColor indexed="64"/>
          <bgColor rgb="FF00B0F0"/>
        </patternFill>
      </fill>
      <alignment horizontal="center" vertical="center" textRotation="0" wrapText="0" indent="0" justifyLastLine="0" shrinkToFit="0" readingOrder="0"/>
    </dxf>
    <dxf>
      <font>
        <b/>
        <i val="0"/>
        <strike val="0"/>
        <condense val="0"/>
        <extend val="0"/>
        <outline val="0"/>
        <shadow val="0"/>
        <u val="none"/>
        <vertAlign val="baseline"/>
        <sz val="14"/>
        <color theme="1"/>
        <name val="Verdana"/>
        <scheme val="minor"/>
      </font>
      <numFmt numFmtId="2" formatCode="0.00"/>
      <fill>
        <patternFill patternType="solid">
          <fgColor indexed="64"/>
          <bgColor theme="5" tint="0.59999389629810485"/>
        </patternFill>
      </fill>
      <alignment horizontal="center" vertical="center" textRotation="0" wrapText="1" indent="0" justifyLastLine="0" shrinkToFit="0" readingOrder="0"/>
      <border diagonalUp="0" diagonalDown="0">
        <left style="thick">
          <color auto="1"/>
        </left>
        <right style="thick">
          <color auto="1"/>
        </right>
        <top/>
        <bottom/>
        <vertical/>
        <horizontal/>
      </border>
      <protection locked="0" hidden="0"/>
    </dxf>
    <dxf>
      <font>
        <b val="0"/>
        <i val="0"/>
        <strike val="0"/>
        <condense val="0"/>
        <extend val="0"/>
        <outline val="0"/>
        <shadow val="0"/>
        <u val="none"/>
        <vertAlign val="baseline"/>
        <sz val="14"/>
        <color theme="1"/>
        <name val="Verdana"/>
        <scheme val="minor"/>
      </font>
      <numFmt numFmtId="2" formatCode="0.00"/>
      <fill>
        <patternFill patternType="none">
          <fgColor indexed="64"/>
          <bgColor indexed="65"/>
        </patternFill>
      </fill>
      <alignment horizontal="left" vertical="center" textRotation="0" wrapText="1" indent="0" justifyLastLine="0" shrinkToFit="0" readingOrder="0"/>
      <protection locked="0" hidden="0"/>
    </dxf>
    <dxf>
      <font>
        <b/>
        <i/>
        <strike val="0"/>
        <outline val="0"/>
        <shadow val="0"/>
        <u val="none"/>
        <vertAlign val="baseline"/>
        <sz val="10"/>
        <color theme="1"/>
        <name val="Verdana"/>
        <scheme val="minor"/>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4"/>
        <color theme="1"/>
        <name val="Verdana"/>
        <scheme val="minor"/>
      </font>
      <numFmt numFmtId="2" formatCode="0.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theme="1"/>
        <name val="Verdana"/>
        <scheme val="minor"/>
      </font>
      <numFmt numFmtId="1" formatCode="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4"/>
        <color theme="1"/>
        <name val="Verdana"/>
        <scheme val="minor"/>
      </font>
      <numFmt numFmtId="2" formatCode="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4"/>
        <color theme="1"/>
        <name val="Verdana"/>
        <scheme val="minor"/>
      </font>
      <numFmt numFmtId="2" formatCode="0.00"/>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3"/>
        <color theme="1"/>
        <name val="Verdana"/>
        <scheme val="minor"/>
      </font>
      <numFmt numFmtId="168" formatCode="ddd/yyyy/mm/dd"/>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Verdana"/>
        <scheme val="minor"/>
      </font>
    </dxf>
    <dxf>
      <font>
        <b/>
        <strike val="0"/>
        <outline val="0"/>
        <shadow val="0"/>
        <u val="none"/>
        <vertAlign val="baseline"/>
        <sz val="12"/>
        <name val="Calibri"/>
      </font>
      <alignment horizontal="left" vertical="center" textRotation="0" indent="0" justifyLastLine="0" shrinkToFit="0" readingOrder="0"/>
      <protection locked="1" hidden="0"/>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3" defaultTableStyle="TableStyleMedium2" defaultPivotStyle="PivotStyleLight16">
    <tableStyle name="Time Sheet" pivot="0" count="4" xr9:uid="{00000000-0011-0000-FFFF-FFFF00000000}">
      <tableStyleElement type="wholeTable" dxfId="152"/>
      <tableStyleElement type="headerRow" dxfId="151"/>
      <tableStyleElement type="firstRowStripe" dxfId="150"/>
      <tableStyleElement type="secondRowStripe" dxfId="149"/>
    </tableStyle>
    <tableStyle name="Time Sheet 2" pivot="0" count="4" xr9:uid="{00000000-0011-0000-FFFF-FFFF01000000}">
      <tableStyleElement type="wholeTable" dxfId="148"/>
      <tableStyleElement type="headerRow" dxfId="147"/>
      <tableStyleElement type="firstRowStripe" dxfId="146"/>
      <tableStyleElement type="secondRowStripe" dxfId="145"/>
    </tableStyle>
    <tableStyle name="Time Sheet 3" pivot="0" count="4" xr9:uid="{00000000-0011-0000-FFFF-FFFF02000000}">
      <tableStyleElement type="wholeTable" dxfId="144"/>
      <tableStyleElement type="headerRow" dxfId="143"/>
      <tableStyleElement type="firstRowStripe" dxfId="142"/>
      <tableStyleElement type="secondRowStripe" dxfId="1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88900</xdr:colOff>
      <xdr:row>35</xdr:row>
      <xdr:rowOff>419100</xdr:rowOff>
    </xdr:from>
    <xdr:to>
      <xdr:col>12</xdr:col>
      <xdr:colOff>228600</xdr:colOff>
      <xdr:row>38</xdr:row>
      <xdr:rowOff>190500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229600" y="13398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13</xdr:col>
      <xdr:colOff>638175</xdr:colOff>
      <xdr:row>22</xdr:row>
      <xdr:rowOff>133351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696325" y="2181225"/>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355600</xdr:rowOff>
    </xdr:from>
    <xdr:to>
      <xdr:col>12</xdr:col>
      <xdr:colOff>292100</xdr:colOff>
      <xdr:row>38</xdr:row>
      <xdr:rowOff>139700</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7953375" y="13338175"/>
          <a:ext cx="3625850" cy="1222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114300</xdr:colOff>
      <xdr:row>22</xdr:row>
      <xdr:rowOff>133351</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923925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5753100"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5753100"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304800</xdr:rowOff>
    </xdr:from>
    <xdr:to>
      <xdr:col>12</xdr:col>
      <xdr:colOff>279400</xdr:colOff>
      <xdr:row>38</xdr:row>
      <xdr:rowOff>127000</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7886700" y="13344525"/>
          <a:ext cx="3632200" cy="1212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95250</xdr:colOff>
      <xdr:row>22</xdr:row>
      <xdr:rowOff>133351</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9172575"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57435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57435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266700</xdr:rowOff>
    </xdr:from>
    <xdr:to>
      <xdr:col>12</xdr:col>
      <xdr:colOff>292100</xdr:colOff>
      <xdr:row>38</xdr:row>
      <xdr:rowOff>12700</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7877175" y="13344525"/>
          <a:ext cx="3625850" cy="1212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114300</xdr:colOff>
      <xdr:row>22</xdr:row>
      <xdr:rowOff>133351</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916305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80072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80072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254000</xdr:rowOff>
    </xdr:from>
    <xdr:to>
      <xdr:col>12</xdr:col>
      <xdr:colOff>279400</xdr:colOff>
      <xdr:row>38</xdr:row>
      <xdr:rowOff>12700</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7934325" y="13331825"/>
          <a:ext cx="3632200" cy="1216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95250</xdr:colOff>
      <xdr:row>22</xdr:row>
      <xdr:rowOff>133351</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922020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7915275" y="13338175"/>
          <a:ext cx="3625850" cy="1209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114300</xdr:colOff>
      <xdr:row>22</xdr:row>
      <xdr:rowOff>114301</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920115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7915275" y="13338175"/>
          <a:ext cx="3625850" cy="1209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171450</xdr:colOff>
      <xdr:row>3</xdr:row>
      <xdr:rowOff>95250</xdr:rowOff>
    </xdr:from>
    <xdr:to>
      <xdr:col>14</xdr:col>
      <xdr:colOff>285750</xdr:colOff>
      <xdr:row>22</xdr:row>
      <xdr:rowOff>209551</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9372600" y="219075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57816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7915275" y="13338175"/>
          <a:ext cx="3625850" cy="1209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95250</xdr:colOff>
      <xdr:row>3</xdr:row>
      <xdr:rowOff>76200</xdr:rowOff>
    </xdr:from>
    <xdr:to>
      <xdr:col>14</xdr:col>
      <xdr:colOff>209550</xdr:colOff>
      <xdr:row>22</xdr:row>
      <xdr:rowOff>190501</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9296400" y="21717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344717</xdr:colOff>
      <xdr:row>4</xdr:row>
      <xdr:rowOff>203200</xdr:rowOff>
    </xdr:from>
    <xdr:to>
      <xdr:col>7</xdr:col>
      <xdr:colOff>963843</xdr:colOff>
      <xdr:row>6</xdr:row>
      <xdr:rowOff>50800</xdr:rowOff>
    </xdr:to>
    <xdr:grpSp>
      <xdr:nvGrpSpPr>
        <xdr:cNvPr id="6" name="Group 5">
          <a:extLst>
            <a:ext uri="{FF2B5EF4-FFF2-40B4-BE49-F238E27FC236}">
              <a16:creationId xmlns:a16="http://schemas.microsoft.com/office/drawing/2014/main" id="{00000000-0008-0000-1100-000006000000}"/>
            </a:ext>
          </a:extLst>
        </xdr:cNvPr>
        <xdr:cNvGrpSpPr/>
      </xdr:nvGrpSpPr>
      <xdr:grpSpPr>
        <a:xfrm>
          <a:off x="6356050" y="2827867"/>
          <a:ext cx="3015193" cy="1219200"/>
          <a:chOff x="5678717" y="2324100"/>
          <a:chExt cx="2765426" cy="1187450"/>
        </a:xfrm>
      </xdr:grpSpPr>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368300</xdr:colOff>
      <xdr:row>4</xdr:row>
      <xdr:rowOff>215900</xdr:rowOff>
    </xdr:from>
    <xdr:to>
      <xdr:col>7</xdr:col>
      <xdr:colOff>1012826</xdr:colOff>
      <xdr:row>6</xdr:row>
      <xdr:rowOff>234950</xdr:rowOff>
    </xdr:to>
    <xdr:grpSp>
      <xdr:nvGrpSpPr>
        <xdr:cNvPr id="7" name="Group 6">
          <a:extLst>
            <a:ext uri="{FF2B5EF4-FFF2-40B4-BE49-F238E27FC236}">
              <a16:creationId xmlns:a16="http://schemas.microsoft.com/office/drawing/2014/main" id="{00000000-0008-0000-1200-000007000000}"/>
            </a:ext>
          </a:extLst>
        </xdr:cNvPr>
        <xdr:cNvGrpSpPr/>
      </xdr:nvGrpSpPr>
      <xdr:grpSpPr>
        <a:xfrm>
          <a:off x="6438900" y="2840567"/>
          <a:ext cx="3015193" cy="1356783"/>
          <a:chOff x="5678717" y="2324100"/>
          <a:chExt cx="2765426" cy="1187450"/>
        </a:xfrm>
      </xdr:grpSpPr>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9" name="Picture 8">
            <a:extLst>
              <a:ext uri="{FF2B5EF4-FFF2-40B4-BE49-F238E27FC236}">
                <a16:creationId xmlns:a16="http://schemas.microsoft.com/office/drawing/2014/main" id="{00000000-0008-0000-1200-000009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10" name="Picture 9">
            <a:extLst>
              <a:ext uri="{FF2B5EF4-FFF2-40B4-BE49-F238E27FC236}">
                <a16:creationId xmlns:a16="http://schemas.microsoft.com/office/drawing/2014/main" id="{00000000-0008-0000-1200-00000A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393700</xdr:colOff>
      <xdr:row>4</xdr:row>
      <xdr:rowOff>139700</xdr:rowOff>
    </xdr:from>
    <xdr:to>
      <xdr:col>7</xdr:col>
      <xdr:colOff>1038226</xdr:colOff>
      <xdr:row>6</xdr:row>
      <xdr:rowOff>158750</xdr:rowOff>
    </xdr:to>
    <xdr:grpSp>
      <xdr:nvGrpSpPr>
        <xdr:cNvPr id="7" name="Group 6">
          <a:extLst>
            <a:ext uri="{FF2B5EF4-FFF2-40B4-BE49-F238E27FC236}">
              <a16:creationId xmlns:a16="http://schemas.microsoft.com/office/drawing/2014/main" id="{00000000-0008-0000-1300-000007000000}"/>
            </a:ext>
          </a:extLst>
        </xdr:cNvPr>
        <xdr:cNvGrpSpPr/>
      </xdr:nvGrpSpPr>
      <xdr:grpSpPr>
        <a:xfrm>
          <a:off x="6007100" y="2768600"/>
          <a:ext cx="2828926" cy="1365250"/>
          <a:chOff x="5678717" y="2324100"/>
          <a:chExt cx="2765426" cy="1187450"/>
        </a:xfrm>
      </xdr:grpSpPr>
      <xdr:sp macro="" textlink="">
        <xdr:nvSpPr>
          <xdr:cNvPr id="8" name="TextBox 7">
            <a:extLst>
              <a:ext uri="{FF2B5EF4-FFF2-40B4-BE49-F238E27FC236}">
                <a16:creationId xmlns:a16="http://schemas.microsoft.com/office/drawing/2014/main" id="{00000000-0008-0000-1300-000008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10" name="Picture 9">
            <a:extLst>
              <a:ext uri="{FF2B5EF4-FFF2-40B4-BE49-F238E27FC236}">
                <a16:creationId xmlns:a16="http://schemas.microsoft.com/office/drawing/2014/main" id="{00000000-0008-0000-1300-00000A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355600</xdr:rowOff>
    </xdr:from>
    <xdr:to>
      <xdr:col>12</xdr:col>
      <xdr:colOff>292100</xdr:colOff>
      <xdr:row>38</xdr:row>
      <xdr:rowOff>139700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9502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114300</xdr:colOff>
      <xdr:row>22</xdr:row>
      <xdr:rowOff>133351</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868680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393700</xdr:colOff>
      <xdr:row>4</xdr:row>
      <xdr:rowOff>241300</xdr:rowOff>
    </xdr:from>
    <xdr:to>
      <xdr:col>7</xdr:col>
      <xdr:colOff>1038226</xdr:colOff>
      <xdr:row>6</xdr:row>
      <xdr:rowOff>260350</xdr:rowOff>
    </xdr:to>
    <xdr:grpSp>
      <xdr:nvGrpSpPr>
        <xdr:cNvPr id="6" name="Group 5">
          <a:extLst>
            <a:ext uri="{FF2B5EF4-FFF2-40B4-BE49-F238E27FC236}">
              <a16:creationId xmlns:a16="http://schemas.microsoft.com/office/drawing/2014/main" id="{00000000-0008-0000-1400-000006000000}"/>
            </a:ext>
          </a:extLst>
        </xdr:cNvPr>
        <xdr:cNvGrpSpPr/>
      </xdr:nvGrpSpPr>
      <xdr:grpSpPr>
        <a:xfrm>
          <a:off x="6007100" y="2870200"/>
          <a:ext cx="2828926" cy="1365250"/>
          <a:chOff x="5678717" y="2324100"/>
          <a:chExt cx="2765426" cy="1187450"/>
        </a:xfrm>
      </xdr:grpSpPr>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8" name="Picture 7">
            <a:extLst>
              <a:ext uri="{FF2B5EF4-FFF2-40B4-BE49-F238E27FC236}">
                <a16:creationId xmlns:a16="http://schemas.microsoft.com/office/drawing/2014/main" id="{00000000-0008-0000-1400-000008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9" name="Picture 8">
            <a:extLst>
              <a:ext uri="{FF2B5EF4-FFF2-40B4-BE49-F238E27FC236}">
                <a16:creationId xmlns:a16="http://schemas.microsoft.com/office/drawing/2014/main" id="{00000000-0008-0000-1400-000009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419100</xdr:colOff>
      <xdr:row>4</xdr:row>
      <xdr:rowOff>228600</xdr:rowOff>
    </xdr:from>
    <xdr:to>
      <xdr:col>7</xdr:col>
      <xdr:colOff>1063626</xdr:colOff>
      <xdr:row>6</xdr:row>
      <xdr:rowOff>247650</xdr:rowOff>
    </xdr:to>
    <xdr:grpSp>
      <xdr:nvGrpSpPr>
        <xdr:cNvPr id="6" name="Group 5">
          <a:extLst>
            <a:ext uri="{FF2B5EF4-FFF2-40B4-BE49-F238E27FC236}">
              <a16:creationId xmlns:a16="http://schemas.microsoft.com/office/drawing/2014/main" id="{00000000-0008-0000-1500-000006000000}"/>
            </a:ext>
          </a:extLst>
        </xdr:cNvPr>
        <xdr:cNvGrpSpPr/>
      </xdr:nvGrpSpPr>
      <xdr:grpSpPr>
        <a:xfrm>
          <a:off x="6045200" y="2857500"/>
          <a:ext cx="2828926" cy="1365250"/>
          <a:chOff x="5678717" y="2324100"/>
          <a:chExt cx="2765426" cy="1187450"/>
        </a:xfrm>
      </xdr:grpSpPr>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8" name="Picture 7">
            <a:extLst>
              <a:ext uri="{FF2B5EF4-FFF2-40B4-BE49-F238E27FC236}">
                <a16:creationId xmlns:a16="http://schemas.microsoft.com/office/drawing/2014/main" id="{00000000-0008-0000-1500-000008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9" name="Picture 8">
            <a:extLst>
              <a:ext uri="{FF2B5EF4-FFF2-40B4-BE49-F238E27FC236}">
                <a16:creationId xmlns:a16="http://schemas.microsoft.com/office/drawing/2014/main" id="{00000000-0008-0000-1500-000009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393700</xdr:colOff>
      <xdr:row>4</xdr:row>
      <xdr:rowOff>203200</xdr:rowOff>
    </xdr:from>
    <xdr:to>
      <xdr:col>7</xdr:col>
      <xdr:colOff>1038226</xdr:colOff>
      <xdr:row>6</xdr:row>
      <xdr:rowOff>222250</xdr:rowOff>
    </xdr:to>
    <xdr:grpSp>
      <xdr:nvGrpSpPr>
        <xdr:cNvPr id="7" name="Group 6">
          <a:extLst>
            <a:ext uri="{FF2B5EF4-FFF2-40B4-BE49-F238E27FC236}">
              <a16:creationId xmlns:a16="http://schemas.microsoft.com/office/drawing/2014/main" id="{00000000-0008-0000-1600-000007000000}"/>
            </a:ext>
          </a:extLst>
        </xdr:cNvPr>
        <xdr:cNvGrpSpPr/>
      </xdr:nvGrpSpPr>
      <xdr:grpSpPr>
        <a:xfrm>
          <a:off x="6007100" y="2819400"/>
          <a:ext cx="2828926" cy="1365250"/>
          <a:chOff x="5678717" y="2324100"/>
          <a:chExt cx="2765426" cy="1187450"/>
        </a:xfrm>
      </xdr:grpSpPr>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9" name="Picture 8">
            <a:extLst>
              <a:ext uri="{FF2B5EF4-FFF2-40B4-BE49-F238E27FC236}">
                <a16:creationId xmlns:a16="http://schemas.microsoft.com/office/drawing/2014/main" id="{00000000-0008-0000-1600-000009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10" name="Picture 9">
            <a:extLst>
              <a:ext uri="{FF2B5EF4-FFF2-40B4-BE49-F238E27FC236}">
                <a16:creationId xmlns:a16="http://schemas.microsoft.com/office/drawing/2014/main" id="{00000000-0008-0000-1600-00000A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431800</xdr:colOff>
      <xdr:row>4</xdr:row>
      <xdr:rowOff>228600</xdr:rowOff>
    </xdr:from>
    <xdr:to>
      <xdr:col>7</xdr:col>
      <xdr:colOff>1076326</xdr:colOff>
      <xdr:row>6</xdr:row>
      <xdr:rowOff>247650</xdr:rowOff>
    </xdr:to>
    <xdr:grpSp>
      <xdr:nvGrpSpPr>
        <xdr:cNvPr id="7" name="Group 6">
          <a:extLst>
            <a:ext uri="{FF2B5EF4-FFF2-40B4-BE49-F238E27FC236}">
              <a16:creationId xmlns:a16="http://schemas.microsoft.com/office/drawing/2014/main" id="{00000000-0008-0000-1700-000007000000}"/>
            </a:ext>
          </a:extLst>
        </xdr:cNvPr>
        <xdr:cNvGrpSpPr/>
      </xdr:nvGrpSpPr>
      <xdr:grpSpPr>
        <a:xfrm>
          <a:off x="6502400" y="2853267"/>
          <a:ext cx="3015193" cy="1356783"/>
          <a:chOff x="5678717" y="2324100"/>
          <a:chExt cx="2765426" cy="1187450"/>
        </a:xfrm>
      </xdr:grpSpPr>
      <xdr:sp macro="" textlink="">
        <xdr:nvSpPr>
          <xdr:cNvPr id="8" name="TextBox 7">
            <a:extLst>
              <a:ext uri="{FF2B5EF4-FFF2-40B4-BE49-F238E27FC236}">
                <a16:creationId xmlns:a16="http://schemas.microsoft.com/office/drawing/2014/main" id="{00000000-0008-0000-1700-000008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9" name="Picture 8">
            <a:extLst>
              <a:ext uri="{FF2B5EF4-FFF2-40B4-BE49-F238E27FC236}">
                <a16:creationId xmlns:a16="http://schemas.microsoft.com/office/drawing/2014/main" id="{00000000-0008-0000-1700-000009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10" name="Picture 9">
            <a:extLst>
              <a:ext uri="{FF2B5EF4-FFF2-40B4-BE49-F238E27FC236}">
                <a16:creationId xmlns:a16="http://schemas.microsoft.com/office/drawing/2014/main" id="{00000000-0008-0000-1700-00000A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355600</xdr:colOff>
      <xdr:row>4</xdr:row>
      <xdr:rowOff>241300</xdr:rowOff>
    </xdr:from>
    <xdr:to>
      <xdr:col>7</xdr:col>
      <xdr:colOff>1000126</xdr:colOff>
      <xdr:row>6</xdr:row>
      <xdr:rowOff>260350</xdr:rowOff>
    </xdr:to>
    <xdr:grpSp>
      <xdr:nvGrpSpPr>
        <xdr:cNvPr id="7" name="Group 6">
          <a:extLst>
            <a:ext uri="{FF2B5EF4-FFF2-40B4-BE49-F238E27FC236}">
              <a16:creationId xmlns:a16="http://schemas.microsoft.com/office/drawing/2014/main" id="{00000000-0008-0000-1800-000007000000}"/>
            </a:ext>
          </a:extLst>
        </xdr:cNvPr>
        <xdr:cNvGrpSpPr/>
      </xdr:nvGrpSpPr>
      <xdr:grpSpPr>
        <a:xfrm>
          <a:off x="5969000" y="2844800"/>
          <a:ext cx="2828926" cy="1365250"/>
          <a:chOff x="5678717" y="2324100"/>
          <a:chExt cx="2765426" cy="1187450"/>
        </a:xfrm>
      </xdr:grpSpPr>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9" name="Picture 8">
            <a:extLst>
              <a:ext uri="{FF2B5EF4-FFF2-40B4-BE49-F238E27FC236}">
                <a16:creationId xmlns:a16="http://schemas.microsoft.com/office/drawing/2014/main" id="{00000000-0008-0000-1800-000009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10" name="Picture 9">
            <a:extLst>
              <a:ext uri="{FF2B5EF4-FFF2-40B4-BE49-F238E27FC236}">
                <a16:creationId xmlns:a16="http://schemas.microsoft.com/office/drawing/2014/main" id="{00000000-0008-0000-1800-00000A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419100</xdr:colOff>
      <xdr:row>4</xdr:row>
      <xdr:rowOff>203200</xdr:rowOff>
    </xdr:from>
    <xdr:to>
      <xdr:col>7</xdr:col>
      <xdr:colOff>1063626</xdr:colOff>
      <xdr:row>6</xdr:row>
      <xdr:rowOff>222250</xdr:rowOff>
    </xdr:to>
    <xdr:grpSp>
      <xdr:nvGrpSpPr>
        <xdr:cNvPr id="7" name="Group 6">
          <a:extLst>
            <a:ext uri="{FF2B5EF4-FFF2-40B4-BE49-F238E27FC236}">
              <a16:creationId xmlns:a16="http://schemas.microsoft.com/office/drawing/2014/main" id="{00000000-0008-0000-1900-000007000000}"/>
            </a:ext>
          </a:extLst>
        </xdr:cNvPr>
        <xdr:cNvGrpSpPr/>
      </xdr:nvGrpSpPr>
      <xdr:grpSpPr>
        <a:xfrm>
          <a:off x="6032500" y="2832100"/>
          <a:ext cx="2828926" cy="1365250"/>
          <a:chOff x="5678717" y="2324100"/>
          <a:chExt cx="2765426" cy="1187450"/>
        </a:xfrm>
      </xdr:grpSpPr>
      <xdr:sp macro="" textlink="">
        <xdr:nvSpPr>
          <xdr:cNvPr id="8" name="TextBox 7">
            <a:extLst>
              <a:ext uri="{FF2B5EF4-FFF2-40B4-BE49-F238E27FC236}">
                <a16:creationId xmlns:a16="http://schemas.microsoft.com/office/drawing/2014/main" id="{00000000-0008-0000-1900-000008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9" name="Picture 8">
            <a:extLst>
              <a:ext uri="{FF2B5EF4-FFF2-40B4-BE49-F238E27FC236}">
                <a16:creationId xmlns:a16="http://schemas.microsoft.com/office/drawing/2014/main" id="{00000000-0008-0000-1900-000009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10" name="Picture 9">
            <a:extLst>
              <a:ext uri="{FF2B5EF4-FFF2-40B4-BE49-F238E27FC236}">
                <a16:creationId xmlns:a16="http://schemas.microsoft.com/office/drawing/2014/main" id="{00000000-0008-0000-1900-00000A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457200</xdr:colOff>
      <xdr:row>4</xdr:row>
      <xdr:rowOff>215900</xdr:rowOff>
    </xdr:from>
    <xdr:to>
      <xdr:col>7</xdr:col>
      <xdr:colOff>1101726</xdr:colOff>
      <xdr:row>6</xdr:row>
      <xdr:rowOff>234950</xdr:rowOff>
    </xdr:to>
    <xdr:grpSp>
      <xdr:nvGrpSpPr>
        <xdr:cNvPr id="7" name="Group 6">
          <a:extLst>
            <a:ext uri="{FF2B5EF4-FFF2-40B4-BE49-F238E27FC236}">
              <a16:creationId xmlns:a16="http://schemas.microsoft.com/office/drawing/2014/main" id="{00000000-0008-0000-1A00-000007000000}"/>
            </a:ext>
          </a:extLst>
        </xdr:cNvPr>
        <xdr:cNvGrpSpPr/>
      </xdr:nvGrpSpPr>
      <xdr:grpSpPr>
        <a:xfrm>
          <a:off x="6070600" y="2844800"/>
          <a:ext cx="2828926" cy="1365250"/>
          <a:chOff x="5678717" y="2324100"/>
          <a:chExt cx="2765426" cy="1187450"/>
        </a:xfrm>
      </xdr:grpSpPr>
      <xdr:sp macro="" textlink="">
        <xdr:nvSpPr>
          <xdr:cNvPr id="8" name="TextBox 7">
            <a:extLst>
              <a:ext uri="{FF2B5EF4-FFF2-40B4-BE49-F238E27FC236}">
                <a16:creationId xmlns:a16="http://schemas.microsoft.com/office/drawing/2014/main" id="{00000000-0008-0000-1A00-000008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9" name="Picture 8">
            <a:extLst>
              <a:ext uri="{FF2B5EF4-FFF2-40B4-BE49-F238E27FC236}">
                <a16:creationId xmlns:a16="http://schemas.microsoft.com/office/drawing/2014/main" id="{00000000-0008-0000-1A00-000009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10" name="Picture 9">
            <a:extLst>
              <a:ext uri="{FF2B5EF4-FFF2-40B4-BE49-F238E27FC236}">
                <a16:creationId xmlns:a16="http://schemas.microsoft.com/office/drawing/2014/main" id="{00000000-0008-0000-1A00-00000A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342900</xdr:colOff>
      <xdr:row>4</xdr:row>
      <xdr:rowOff>228600</xdr:rowOff>
    </xdr:from>
    <xdr:to>
      <xdr:col>7</xdr:col>
      <xdr:colOff>987426</xdr:colOff>
      <xdr:row>6</xdr:row>
      <xdr:rowOff>247650</xdr:rowOff>
    </xdr:to>
    <xdr:grpSp>
      <xdr:nvGrpSpPr>
        <xdr:cNvPr id="7" name="Group 6">
          <a:extLst>
            <a:ext uri="{FF2B5EF4-FFF2-40B4-BE49-F238E27FC236}">
              <a16:creationId xmlns:a16="http://schemas.microsoft.com/office/drawing/2014/main" id="{00000000-0008-0000-1B00-000007000000}"/>
            </a:ext>
          </a:extLst>
        </xdr:cNvPr>
        <xdr:cNvGrpSpPr/>
      </xdr:nvGrpSpPr>
      <xdr:grpSpPr>
        <a:xfrm>
          <a:off x="5956300" y="2908300"/>
          <a:ext cx="2828926" cy="1365250"/>
          <a:chOff x="5678717" y="2324100"/>
          <a:chExt cx="2765426" cy="1187450"/>
        </a:xfrm>
      </xdr:grpSpPr>
      <xdr:sp macro="" textlink="">
        <xdr:nvSpPr>
          <xdr:cNvPr id="8" name="TextBox 7">
            <a:extLst>
              <a:ext uri="{FF2B5EF4-FFF2-40B4-BE49-F238E27FC236}">
                <a16:creationId xmlns:a16="http://schemas.microsoft.com/office/drawing/2014/main" id="{00000000-0008-0000-1B00-000008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9" name="Picture 8">
            <a:extLst>
              <a:ext uri="{FF2B5EF4-FFF2-40B4-BE49-F238E27FC236}">
                <a16:creationId xmlns:a16="http://schemas.microsoft.com/office/drawing/2014/main" id="{00000000-0008-0000-1B00-000009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10" name="Picture 9">
            <a:extLst>
              <a:ext uri="{FF2B5EF4-FFF2-40B4-BE49-F238E27FC236}">
                <a16:creationId xmlns:a16="http://schemas.microsoft.com/office/drawing/2014/main" id="{00000000-0008-0000-1B00-00000A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355600</xdr:colOff>
      <xdr:row>4</xdr:row>
      <xdr:rowOff>215900</xdr:rowOff>
    </xdr:from>
    <xdr:to>
      <xdr:col>7</xdr:col>
      <xdr:colOff>1000126</xdr:colOff>
      <xdr:row>6</xdr:row>
      <xdr:rowOff>234950</xdr:rowOff>
    </xdr:to>
    <xdr:grpSp>
      <xdr:nvGrpSpPr>
        <xdr:cNvPr id="6" name="Group 5">
          <a:extLst>
            <a:ext uri="{FF2B5EF4-FFF2-40B4-BE49-F238E27FC236}">
              <a16:creationId xmlns:a16="http://schemas.microsoft.com/office/drawing/2014/main" id="{00000000-0008-0000-1C00-000006000000}"/>
            </a:ext>
          </a:extLst>
        </xdr:cNvPr>
        <xdr:cNvGrpSpPr/>
      </xdr:nvGrpSpPr>
      <xdr:grpSpPr>
        <a:xfrm>
          <a:off x="5969000" y="2908300"/>
          <a:ext cx="2828926" cy="1365250"/>
          <a:chOff x="5678717" y="2324100"/>
          <a:chExt cx="2765426" cy="1187450"/>
        </a:xfrm>
      </xdr:grpSpPr>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5678717" y="3101597"/>
            <a:ext cx="2765426" cy="40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0%       50%</a:t>
            </a:r>
            <a:r>
              <a:rPr lang="en-CA" sz="1100" b="1" baseline="0">
                <a:solidFill>
                  <a:schemeClr val="dk1"/>
                </a:solidFill>
                <a:effectLst/>
                <a:latin typeface="+mn-lt"/>
                <a:ea typeface="+mn-ea"/>
                <a:cs typeface="+mn-cs"/>
              </a:rPr>
              <a:t>    67%     80%</a:t>
            </a:r>
            <a:endParaRPr lang="en-CA">
              <a:effectLst/>
            </a:endParaRPr>
          </a:p>
        </xdr:txBody>
      </xdr:sp>
      <xdr:pic>
        <xdr:nvPicPr>
          <xdr:cNvPr id="8" name="Picture 7">
            <a:extLst>
              <a:ext uri="{FF2B5EF4-FFF2-40B4-BE49-F238E27FC236}">
                <a16:creationId xmlns:a16="http://schemas.microsoft.com/office/drawing/2014/main" id="{00000000-0008-0000-1C00-000008000000}"/>
              </a:ext>
            </a:extLst>
          </xdr:cNvPr>
          <xdr:cNvPicPr>
            <a:picLocks noChangeAspect="1"/>
          </xdr:cNvPicPr>
        </xdr:nvPicPr>
        <xdr:blipFill rotWithShape="1">
          <a:blip xmlns:r="http://schemas.openxmlformats.org/officeDocument/2006/relationships" r:embed="rId1"/>
          <a:srcRect l="54116" t="-3846" b="-1"/>
          <a:stretch/>
        </xdr:blipFill>
        <xdr:spPr>
          <a:xfrm>
            <a:off x="5708350" y="2728536"/>
            <a:ext cx="2682876" cy="381634"/>
          </a:xfrm>
          <a:prstGeom prst="rect">
            <a:avLst/>
          </a:prstGeom>
        </xdr:spPr>
      </xdr:pic>
      <xdr:pic>
        <xdr:nvPicPr>
          <xdr:cNvPr id="9" name="Picture 8">
            <a:extLst>
              <a:ext uri="{FF2B5EF4-FFF2-40B4-BE49-F238E27FC236}">
                <a16:creationId xmlns:a16="http://schemas.microsoft.com/office/drawing/2014/main" id="{00000000-0008-0000-1C00-000009000000}"/>
              </a:ext>
            </a:extLst>
          </xdr:cNvPr>
          <xdr:cNvPicPr>
            <a:picLocks noChangeAspect="1"/>
          </xdr:cNvPicPr>
        </xdr:nvPicPr>
        <xdr:blipFill rotWithShape="1">
          <a:blip xmlns:r="http://schemas.openxmlformats.org/officeDocument/2006/relationships" r:embed="rId1"/>
          <a:srcRect r="50679" b="-3859"/>
          <a:stretch/>
        </xdr:blipFill>
        <xdr:spPr>
          <a:xfrm>
            <a:off x="5708350" y="2247900"/>
            <a:ext cx="2669118" cy="52304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304800</xdr:rowOff>
    </xdr:from>
    <xdr:to>
      <xdr:col>12</xdr:col>
      <xdr:colOff>279400</xdr:colOff>
      <xdr:row>38</xdr:row>
      <xdr:rowOff>127000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8867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95250</xdr:colOff>
      <xdr:row>22</xdr:row>
      <xdr:rowOff>133351</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9172575"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266700</xdr:rowOff>
    </xdr:from>
    <xdr:to>
      <xdr:col>12</xdr:col>
      <xdr:colOff>292100</xdr:colOff>
      <xdr:row>38</xdr:row>
      <xdr:rowOff>12700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78613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114300</xdr:colOff>
      <xdr:row>22</xdr:row>
      <xdr:rowOff>133351</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916305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254000</xdr:rowOff>
    </xdr:from>
    <xdr:to>
      <xdr:col>12</xdr:col>
      <xdr:colOff>279400</xdr:colOff>
      <xdr:row>38</xdr:row>
      <xdr:rowOff>12700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79375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95250</xdr:colOff>
      <xdr:row>22</xdr:row>
      <xdr:rowOff>133351</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922020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5819775" y="514350"/>
          <a:ext cx="876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9121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114300</xdr:colOff>
      <xdr:row>22</xdr:row>
      <xdr:rowOff>114301</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920115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784850" y="514350"/>
          <a:ext cx="876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784850" y="514350"/>
          <a:ext cx="876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79121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114300</xdr:colOff>
      <xdr:row>22</xdr:row>
      <xdr:rowOff>114301</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920115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784850" y="514350"/>
          <a:ext cx="876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5784850" y="514350"/>
          <a:ext cx="876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0</xdr:colOff>
      <xdr:row>35</xdr:row>
      <xdr:rowOff>241300</xdr:rowOff>
    </xdr:from>
    <xdr:to>
      <xdr:col>12</xdr:col>
      <xdr:colOff>292100</xdr:colOff>
      <xdr:row>37</xdr:row>
      <xdr:rowOff>622300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912100" y="13144500"/>
          <a:ext cx="3632200" cy="1206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14</xdr:col>
      <xdr:colOff>114300</xdr:colOff>
      <xdr:row>22</xdr:row>
      <xdr:rowOff>114301</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9201150" y="2095500"/>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171450</xdr:colOff>
      <xdr:row>0</xdr:row>
      <xdr:rowOff>514350</xdr:rowOff>
    </xdr:from>
    <xdr:to>
      <xdr:col>5</xdr:col>
      <xdr:colOff>1047750</xdr:colOff>
      <xdr:row>1</xdr:row>
      <xdr:rowOff>57150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8</xdr:col>
      <xdr:colOff>88900</xdr:colOff>
      <xdr:row>35</xdr:row>
      <xdr:rowOff>419100</xdr:rowOff>
    </xdr:from>
    <xdr:to>
      <xdr:col>12</xdr:col>
      <xdr:colOff>228600</xdr:colOff>
      <xdr:row>38</xdr:row>
      <xdr:rowOff>190500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8223250" y="13582650"/>
          <a:ext cx="362585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Are your Prep</a:t>
          </a:r>
          <a:r>
            <a:rPr lang="en-US" sz="1400" b="1" baseline="0"/>
            <a:t> Minutes and/or Assigned Minutes cells 0 and you had prep and/or assigned time today?  If so, you need to enter your minutes in the correct cells.</a:t>
          </a:r>
          <a:endParaRPr lang="en-US" sz="1400" b="1"/>
        </a:p>
      </xdr:txBody>
    </xdr:sp>
    <xdr:clientData/>
  </xdr:twoCellAnchor>
  <xdr:twoCellAnchor>
    <xdr:from>
      <xdr:col>8</xdr:col>
      <xdr:colOff>0</xdr:colOff>
      <xdr:row>3</xdr:row>
      <xdr:rowOff>0</xdr:rowOff>
    </xdr:from>
    <xdr:to>
      <xdr:col>13</xdr:col>
      <xdr:colOff>638175</xdr:colOff>
      <xdr:row>22</xdr:row>
      <xdr:rowOff>133351</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9324975" y="2181225"/>
          <a:ext cx="4800600" cy="6553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Hours of Work Spreadsheet Tips and Tricks</a:t>
          </a:r>
        </a:p>
        <a:p>
          <a:endParaRPr lang="en-CA" sz="1400">
            <a:effectLst/>
          </a:endParaRPr>
        </a:p>
        <a:p>
          <a:r>
            <a:rPr lang="en-US" sz="1400">
              <a:solidFill>
                <a:schemeClr val="dk1"/>
              </a:solidFill>
              <a:effectLst/>
              <a:latin typeface="+mn-lt"/>
              <a:ea typeface="+mn-ea"/>
              <a:cs typeface="+mn-cs"/>
            </a:rPr>
            <a:t>1. Cells with a </a:t>
          </a:r>
          <a:r>
            <a:rPr lang="en-US" sz="1400" b="1">
              <a:solidFill>
                <a:schemeClr val="dk1"/>
              </a:solidFill>
              <a:effectLst/>
              <a:latin typeface="+mn-lt"/>
              <a:ea typeface="+mn-ea"/>
              <a:cs typeface="+mn-cs"/>
            </a:rPr>
            <a:t>red triangle </a:t>
          </a:r>
          <a:r>
            <a:rPr lang="en-US" sz="1400">
              <a:solidFill>
                <a:schemeClr val="dk1"/>
              </a:solidFill>
              <a:effectLst/>
              <a:latin typeface="+mn-lt"/>
              <a:ea typeface="+mn-ea"/>
              <a:cs typeface="+mn-cs"/>
            </a:rPr>
            <a:t>in the top right corner have a comment that can be displayed by placing your pointer on the cell.</a:t>
          </a:r>
          <a:endParaRPr lang="en-CA" sz="1400">
            <a:effectLst/>
          </a:endParaRPr>
        </a:p>
        <a:p>
          <a:r>
            <a:rPr lang="en-US" sz="1400">
              <a:solidFill>
                <a:schemeClr val="dk1"/>
              </a:solidFill>
              <a:effectLst/>
              <a:latin typeface="+mn-lt"/>
              <a:ea typeface="+mn-ea"/>
              <a:cs typeface="+mn-cs"/>
            </a:rPr>
            <a:t>2. Dark grey cells do not require any information.</a:t>
          </a:r>
          <a:endParaRPr lang="en-CA" sz="1400">
            <a:effectLst/>
          </a:endParaRPr>
        </a:p>
        <a:p>
          <a:r>
            <a:rPr lang="en-US" sz="1400">
              <a:solidFill>
                <a:schemeClr val="dk1"/>
              </a:solidFill>
              <a:effectLst/>
              <a:latin typeface="+mn-lt"/>
              <a:ea typeface="+mn-ea"/>
              <a:cs typeface="+mn-cs"/>
            </a:rPr>
            <a:t>3. Begin by entering your timetable information under the columns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Start Time</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End Time</a:t>
          </a:r>
          <a:r>
            <a:rPr lang="en-US" sz="1400">
              <a:solidFill>
                <a:schemeClr val="dk1"/>
              </a:solidFill>
              <a:effectLst/>
              <a:latin typeface="+mn-lt"/>
              <a:ea typeface="+mn-ea"/>
              <a:cs typeface="+mn-cs"/>
            </a:rPr>
            <a:t>. You need to enter the time using "</a:t>
          </a:r>
          <a:r>
            <a:rPr lang="en-US" sz="1400" b="1">
              <a:solidFill>
                <a:schemeClr val="dk1"/>
              </a:solidFill>
              <a:effectLst/>
              <a:latin typeface="+mn-lt"/>
              <a:ea typeface="+mn-ea"/>
              <a:cs typeface="+mn-cs"/>
            </a:rPr>
            <a:t>am</a:t>
          </a:r>
          <a:r>
            <a:rPr lang="en-US" sz="1400">
              <a:solidFill>
                <a:schemeClr val="dk1"/>
              </a:solidFill>
              <a:effectLst/>
              <a:latin typeface="+mn-lt"/>
              <a:ea typeface="+mn-ea"/>
              <a:cs typeface="+mn-cs"/>
            </a:rPr>
            <a:t>" or "</a:t>
          </a:r>
          <a:r>
            <a:rPr lang="en-US" sz="1400" b="1">
              <a:solidFill>
                <a:schemeClr val="dk1"/>
              </a:solidFill>
              <a:effectLst/>
              <a:latin typeface="+mn-lt"/>
              <a:ea typeface="+mn-ea"/>
              <a:cs typeface="+mn-cs"/>
            </a:rPr>
            <a:t>pm</a:t>
          </a:r>
          <a:r>
            <a:rPr lang="en-US" sz="1400">
              <a:solidFill>
                <a:schemeClr val="dk1"/>
              </a:solidFill>
              <a:effectLst/>
              <a:latin typeface="+mn-lt"/>
              <a:ea typeface="+mn-ea"/>
              <a:cs typeface="+mn-cs"/>
            </a:rPr>
            <a:t>".  If you need to, you can change the names in the </a:t>
          </a:r>
          <a:r>
            <a:rPr lang="en-US" sz="1400" b="1">
              <a:solidFill>
                <a:schemeClr val="dk1"/>
              </a:solidFill>
              <a:effectLst/>
              <a:latin typeface="+mn-lt"/>
              <a:ea typeface="+mn-ea"/>
              <a:cs typeface="+mn-cs"/>
            </a:rPr>
            <a:t>Block/Transition/Break</a:t>
          </a:r>
          <a:r>
            <a:rPr lang="en-US" sz="1400">
              <a:solidFill>
                <a:schemeClr val="dk1"/>
              </a:solidFill>
              <a:effectLst/>
              <a:latin typeface="+mn-lt"/>
              <a:ea typeface="+mn-ea"/>
              <a:cs typeface="+mn-cs"/>
            </a:rPr>
            <a:t> column.</a:t>
          </a:r>
          <a:endParaRPr lang="en-CA" sz="1400">
            <a:effectLst/>
          </a:endParaRPr>
        </a:p>
        <a:p>
          <a:r>
            <a:rPr lang="en-US" sz="1400">
              <a:solidFill>
                <a:schemeClr val="dk1"/>
              </a:solidFill>
              <a:effectLst/>
              <a:latin typeface="+mn-lt"/>
              <a:ea typeface="+mn-ea"/>
              <a:cs typeface="+mn-cs"/>
            </a:rPr>
            <a:t>4. The </a:t>
          </a:r>
          <a:r>
            <a:rPr lang="en-US" sz="1400" b="1">
              <a:solidFill>
                <a:schemeClr val="dk1"/>
              </a:solidFill>
              <a:effectLst/>
              <a:latin typeface="+mn-lt"/>
              <a:ea typeface="+mn-ea"/>
              <a:cs typeface="+mn-cs"/>
            </a:rPr>
            <a:t>Total Minutes</a:t>
          </a:r>
          <a:r>
            <a:rPr lang="en-US" sz="1400">
              <a:solidFill>
                <a:schemeClr val="dk1"/>
              </a:solidFill>
              <a:effectLst/>
              <a:latin typeface="+mn-lt"/>
              <a:ea typeface="+mn-ea"/>
              <a:cs typeface="+mn-cs"/>
            </a:rPr>
            <a:t> column shows the total</a:t>
          </a:r>
          <a:r>
            <a:rPr lang="en-US" sz="1400" baseline="0">
              <a:solidFill>
                <a:schemeClr val="dk1"/>
              </a:solidFill>
              <a:effectLst/>
              <a:latin typeface="+mn-lt"/>
              <a:ea typeface="+mn-ea"/>
              <a:cs typeface="+mn-cs"/>
            </a:rPr>
            <a:t> number of minutes for each block of time.</a:t>
          </a:r>
          <a:endParaRPr lang="en-CA" sz="1400">
            <a:effectLst/>
          </a:endParaRPr>
        </a:p>
        <a:p>
          <a:r>
            <a:rPr lang="en-US" sz="1400">
              <a:solidFill>
                <a:schemeClr val="dk1"/>
              </a:solidFill>
              <a:effectLst/>
              <a:latin typeface="+mn-lt"/>
              <a:ea typeface="+mn-ea"/>
              <a:cs typeface="+mn-cs"/>
            </a:rPr>
            <a:t>5.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FREE</a:t>
          </a:r>
          <a:r>
            <a:rPr lang="en-US" sz="1400" baseline="0">
              <a:solidFill>
                <a:schemeClr val="dk1"/>
              </a:solidFill>
              <a:effectLst/>
              <a:latin typeface="+mn-lt"/>
              <a:ea typeface="+mn-ea"/>
              <a:cs typeface="+mn-cs"/>
            </a:rPr>
            <a:t> to leave the building, etc., you can delete the minutes in the </a:t>
          </a:r>
          <a:r>
            <a:rPr lang="en-US" sz="1400" b="1" baseline="0">
              <a:solidFill>
                <a:schemeClr val="dk1"/>
              </a:solidFill>
              <a:effectLst/>
              <a:latin typeface="+mn-lt"/>
              <a:ea typeface="+mn-ea"/>
              <a:cs typeface="+mn-cs"/>
            </a:rPr>
            <a:t>Instructional Time </a:t>
          </a:r>
          <a:r>
            <a:rPr lang="en-US" sz="1400" baseline="0">
              <a:solidFill>
                <a:schemeClr val="dk1"/>
              </a:solidFill>
              <a:effectLst/>
              <a:latin typeface="+mn-lt"/>
              <a:ea typeface="+mn-ea"/>
              <a:cs typeface="+mn-cs"/>
            </a:rPr>
            <a:t>column and leave the </a:t>
          </a:r>
          <a:r>
            <a:rPr lang="en-US" sz="1400" b="1" baseline="0">
              <a:solidFill>
                <a:schemeClr val="dk1"/>
              </a:solidFill>
              <a:effectLst/>
              <a:latin typeface="+mn-lt"/>
              <a:ea typeface="+mn-ea"/>
              <a:cs typeface="+mn-cs"/>
            </a:rPr>
            <a:t>Prep Minutes </a:t>
          </a:r>
          <a:r>
            <a:rPr lang="en-US" sz="1400" baseline="0">
              <a:solidFill>
                <a:schemeClr val="dk1"/>
              </a:solidFill>
              <a:effectLst/>
              <a:latin typeface="+mn-lt"/>
              <a:ea typeface="+mn-ea"/>
              <a:cs typeface="+mn-cs"/>
            </a:rPr>
            <a:t>column blank.</a:t>
          </a:r>
          <a:endParaRPr lang="en-CA" sz="1400">
            <a:effectLst/>
          </a:endParaRPr>
        </a:p>
        <a:p>
          <a:pPr eaLnBrk="1" fontAlgn="auto" latinLnBrk="0" hangingPunct="1"/>
          <a:r>
            <a:rPr lang="en-US" sz="1400">
              <a:solidFill>
                <a:schemeClr val="dk1"/>
              </a:solidFill>
              <a:effectLst/>
              <a:latin typeface="+mn-lt"/>
              <a:ea typeface="+mn-ea"/>
              <a:cs typeface="+mn-cs"/>
            </a:rPr>
            <a:t>6. </a:t>
          </a:r>
          <a:r>
            <a:rPr lang="en-US" sz="1400" b="1" i="1" u="sng">
              <a:solidFill>
                <a:schemeClr val="dk1"/>
              </a:solidFill>
              <a:effectLst/>
              <a:latin typeface="+mn-lt"/>
              <a:ea typeface="+mn-ea"/>
              <a:cs typeface="+mn-cs"/>
            </a:rPr>
            <a:t>IF</a:t>
          </a:r>
          <a:r>
            <a:rPr lang="en-US" sz="1400">
              <a:solidFill>
                <a:schemeClr val="dk1"/>
              </a:solidFill>
              <a:effectLst/>
              <a:latin typeface="+mn-lt"/>
              <a:ea typeface="+mn-ea"/>
              <a:cs typeface="+mn-cs"/>
            </a:rPr>
            <a:t> one the blocks is your prep</a:t>
          </a:r>
          <a:r>
            <a:rPr lang="en-US" sz="1400" baseline="0">
              <a:solidFill>
                <a:schemeClr val="dk1"/>
              </a:solidFill>
              <a:effectLst/>
              <a:latin typeface="+mn-lt"/>
              <a:ea typeface="+mn-ea"/>
              <a:cs typeface="+mn-cs"/>
            </a:rPr>
            <a:t> and you are </a:t>
          </a:r>
          <a:r>
            <a:rPr lang="en-US" sz="1400" b="1" i="1" u="sng" baseline="0">
              <a:solidFill>
                <a:schemeClr val="dk1"/>
              </a:solidFill>
              <a:effectLst/>
              <a:latin typeface="+mn-lt"/>
              <a:ea typeface="+mn-ea"/>
              <a:cs typeface="+mn-cs"/>
            </a:rPr>
            <a:t>NOT FREE</a:t>
          </a:r>
          <a:r>
            <a:rPr lang="en-US" sz="1400" baseline="0">
              <a:solidFill>
                <a:schemeClr val="dk1"/>
              </a:solidFill>
              <a:effectLst/>
              <a:latin typeface="+mn-lt"/>
              <a:ea typeface="+mn-ea"/>
              <a:cs typeface="+mn-cs"/>
            </a:rPr>
            <a:t> to leave the building, etc., delete the minutes in the </a:t>
          </a:r>
          <a:r>
            <a:rPr lang="en-US" sz="1400" b="1" baseline="0">
              <a:solidFill>
                <a:schemeClr val="dk1"/>
              </a:solidFill>
              <a:effectLst/>
              <a:latin typeface="+mn-lt"/>
              <a:ea typeface="+mn-ea"/>
              <a:cs typeface="+mn-cs"/>
            </a:rPr>
            <a:t>Instructional Minutes </a:t>
          </a:r>
          <a:r>
            <a:rPr lang="en-US" sz="1400" baseline="0">
              <a:solidFill>
                <a:schemeClr val="dk1"/>
              </a:solidFill>
              <a:effectLst/>
              <a:latin typeface="+mn-lt"/>
              <a:ea typeface="+mn-ea"/>
              <a:cs typeface="+mn-cs"/>
            </a:rPr>
            <a:t>column and type the minutes from the </a:t>
          </a:r>
          <a:r>
            <a:rPr lang="en-US" sz="1400" b="1" baseline="0">
              <a:solidFill>
                <a:schemeClr val="dk1"/>
              </a:solidFill>
              <a:effectLst/>
              <a:latin typeface="+mn-lt"/>
              <a:ea typeface="+mn-ea"/>
              <a:cs typeface="+mn-cs"/>
            </a:rPr>
            <a:t>Total Minutes </a:t>
          </a:r>
          <a:r>
            <a:rPr lang="en-US" sz="1400" baseline="0">
              <a:solidFill>
                <a:schemeClr val="dk1"/>
              </a:solidFill>
              <a:effectLst/>
              <a:latin typeface="+mn-lt"/>
              <a:ea typeface="+mn-ea"/>
              <a:cs typeface="+mn-cs"/>
            </a:rPr>
            <a:t>column in the </a:t>
          </a:r>
          <a:r>
            <a:rPr lang="en-US" sz="1400" b="1" baseline="0">
              <a:solidFill>
                <a:schemeClr val="dk1"/>
              </a:solidFill>
              <a:effectLst/>
              <a:latin typeface="+mn-lt"/>
              <a:ea typeface="+mn-ea"/>
              <a:cs typeface="+mn-cs"/>
            </a:rPr>
            <a:t>Prep Minutes</a:t>
          </a:r>
          <a:r>
            <a:rPr lang="en-US" sz="1400" baseline="0">
              <a:solidFill>
                <a:schemeClr val="dk1"/>
              </a:solidFill>
              <a:effectLst/>
              <a:latin typeface="+mn-lt"/>
              <a:ea typeface="+mn-ea"/>
              <a:cs typeface="+mn-cs"/>
            </a:rPr>
            <a:t>.</a:t>
          </a:r>
          <a:endParaRPr lang="en-CA" sz="1400">
            <a:effectLst/>
          </a:endParaRPr>
        </a:p>
        <a:p>
          <a:r>
            <a:rPr lang="en-US" sz="1400">
              <a:solidFill>
                <a:schemeClr val="dk1"/>
              </a:solidFill>
              <a:effectLst/>
              <a:latin typeface="+mn-lt"/>
              <a:ea typeface="+mn-ea"/>
              <a:cs typeface="+mn-cs"/>
            </a:rPr>
            <a:t>7. When entering minutes in </a:t>
          </a:r>
          <a:r>
            <a:rPr lang="en-US" sz="1400" b="1">
              <a:solidFill>
                <a:schemeClr val="dk1"/>
              </a:solidFill>
              <a:effectLst/>
              <a:latin typeface="+mn-lt"/>
              <a:ea typeface="+mn-ea"/>
              <a:cs typeface="+mn-cs"/>
            </a:rPr>
            <a:t>Prep Minutes</a:t>
          </a:r>
          <a:r>
            <a:rPr lang="en-US" sz="1400">
              <a:solidFill>
                <a:schemeClr val="dk1"/>
              </a:solidFill>
              <a:effectLst/>
              <a:latin typeface="+mn-lt"/>
              <a:ea typeface="+mn-ea"/>
              <a:cs typeface="+mn-cs"/>
            </a:rPr>
            <a:t> and </a:t>
          </a:r>
          <a:r>
            <a:rPr lang="en-US" sz="1400" b="1">
              <a:solidFill>
                <a:schemeClr val="dk1"/>
              </a:solidFill>
              <a:effectLst/>
              <a:latin typeface="+mn-lt"/>
              <a:ea typeface="+mn-ea"/>
              <a:cs typeface="+mn-cs"/>
            </a:rPr>
            <a:t>Assigned Minutes</a:t>
          </a:r>
          <a:r>
            <a:rPr lang="en-US" sz="1400">
              <a:solidFill>
                <a:schemeClr val="dk1"/>
              </a:solidFill>
              <a:effectLst/>
              <a:latin typeface="+mn-lt"/>
              <a:ea typeface="+mn-ea"/>
              <a:cs typeface="+mn-cs"/>
            </a:rPr>
            <a:t>, use the following format: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where </a:t>
          </a:r>
          <a:r>
            <a:rPr lang="en-US" sz="1400" b="1">
              <a:solidFill>
                <a:schemeClr val="dk1"/>
              </a:solidFill>
              <a:effectLst/>
              <a:latin typeface="+mn-lt"/>
              <a:ea typeface="+mn-ea"/>
              <a:cs typeface="+mn-cs"/>
            </a:rPr>
            <a:t>XX</a:t>
          </a:r>
          <a:r>
            <a:rPr lang="en-US" sz="1400">
              <a:solidFill>
                <a:schemeClr val="dk1"/>
              </a:solidFill>
              <a:effectLst/>
              <a:latin typeface="+mn-lt"/>
              <a:ea typeface="+mn-ea"/>
              <a:cs typeface="+mn-cs"/>
            </a:rPr>
            <a:t> is the number of minutes.</a:t>
          </a:r>
          <a:endParaRPr lang="en-CA" sz="1400">
            <a:effectLst/>
          </a:endParaRPr>
        </a:p>
        <a:p>
          <a:r>
            <a:rPr lang="en-US" sz="1400">
              <a:solidFill>
                <a:schemeClr val="dk1"/>
              </a:solidFill>
              <a:effectLst/>
              <a:latin typeface="+mn-lt"/>
              <a:ea typeface="+mn-ea"/>
              <a:cs typeface="+mn-cs"/>
            </a:rPr>
            <a:t>8. To return to the start page, click on the </a:t>
          </a:r>
          <a:r>
            <a:rPr lang="en-US" sz="1400" b="1">
              <a:solidFill>
                <a:schemeClr val="dk1"/>
              </a:solidFill>
              <a:effectLst/>
              <a:latin typeface="+mn-lt"/>
              <a:ea typeface="+mn-ea"/>
              <a:cs typeface="+mn-cs"/>
            </a:rPr>
            <a:t>Return to Main</a:t>
          </a:r>
          <a:r>
            <a:rPr lang="en-US" sz="1400">
              <a:solidFill>
                <a:schemeClr val="dk1"/>
              </a:solidFill>
              <a:effectLst/>
              <a:latin typeface="+mn-lt"/>
              <a:ea typeface="+mn-ea"/>
              <a:cs typeface="+mn-cs"/>
            </a:rPr>
            <a:t> link at the top of the page or click on the appropriate tab below to move to that specific day.</a:t>
          </a:r>
          <a:endParaRPr lang="en-CA" sz="1400">
            <a:effectLst/>
          </a:endParaRP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twoCellAnchor>
    <xdr:from>
      <xdr:col>5</xdr:col>
      <xdr:colOff>171450</xdr:colOff>
      <xdr:row>0</xdr:row>
      <xdr:rowOff>514350</xdr:rowOff>
    </xdr:from>
    <xdr:to>
      <xdr:col>5</xdr:col>
      <xdr:colOff>1047750</xdr:colOff>
      <xdr:row>1</xdr:row>
      <xdr:rowOff>57150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5924550" y="514350"/>
          <a:ext cx="8763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100" b="1">
              <a:solidFill>
                <a:schemeClr val="tx1">
                  <a:lumMod val="65000"/>
                  <a:lumOff val="35000"/>
                </a:schemeClr>
              </a:solidFill>
              <a:latin typeface="+mj-lt"/>
            </a:rPr>
            <a:t>Minutes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imeSheet" displayName="TimeSheet" ref="B7:K38" totalsRowShown="0" headerRowDxfId="140" dataDxfId="139">
  <autoFilter ref="B7:K38" xr:uid="{00000000-0009-0000-0100-000002000000}"/>
  <tableColumns count="10">
    <tableColumn id="1" xr3:uid="{00000000-0010-0000-0000-000001000000}" name="Date(s)" dataDxfId="138" dataCellStyle="Date 4"/>
    <tableColumn id="2" xr3:uid="{00000000-0010-0000-0000-000002000000}" name="Time Before School (mins)" dataDxfId="137" dataCellStyle="Time 4"/>
    <tableColumn id="3" xr3:uid="{00000000-0010-0000-0000-000003000000}" name="Prep Time that was Assigned (not as instructional) (mins)" dataDxfId="136" dataCellStyle="Time 4"/>
    <tableColumn id="10" xr3:uid="{00000000-0010-0000-0000-00000A000000}" name="Additional Instructional Time Assigned (mins)" dataDxfId="135" dataCellStyle="Time 4"/>
    <tableColumn id="4" xr3:uid="{00000000-0010-0000-0000-000004000000}" name="Other Assigned Duties (mins)" dataDxfId="134" dataCellStyle="Time 4"/>
    <tableColumn id="6" xr3:uid="{00000000-0010-0000-0000-000006000000}" name="Note For Other Assigned Duties" dataDxfId="133" dataCellStyle="Normal 2 4"/>
    <tableColumn id="8" xr3:uid="{00000000-0010-0000-0000-000008000000}" name="Time After School     (mins)" dataDxfId="132" dataCellStyle="Time"/>
    <tableColumn id="11" xr3:uid="{00000000-0010-0000-0000-00000B000000}" name="Total Additional Instructional Time (Mins)" dataDxfId="131" dataCellStyle="Time">
      <calculatedColumnFormula>E8</calculatedColumnFormula>
    </tableColumn>
    <tableColumn id="7" xr3:uid="{00000000-0010-0000-0000-000007000000}" name="Total Assigned Time Worked (MINs)" dataDxfId="130" dataCellStyle="Hours">
      <calculatedColumnFormula>IFERROR(C8+D8+F8+H8,0)</calculatedColumnFormula>
    </tableColumn>
    <tableColumn id="9" xr3:uid="{00000000-0010-0000-0000-000009000000}" name="Total Assigned Time Worked (HRs)" dataDxfId="129">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imeSheet42567891011" displayName="TimeSheet42567891011" ref="B7:K38" totalsRowShown="0" headerRowDxfId="35" dataDxfId="34">
  <autoFilter ref="B7:K38" xr:uid="{00000000-0009-0000-0100-00000A000000}"/>
  <tableColumns count="10">
    <tableColumn id="1" xr3:uid="{00000000-0010-0000-0900-000001000000}" name="Date(s)" dataDxfId="33" dataCellStyle="Date 4"/>
    <tableColumn id="2" xr3:uid="{00000000-0010-0000-0900-000002000000}" name="Time Before School (mins)" dataDxfId="32" dataCellStyle="Time 4"/>
    <tableColumn id="3" xr3:uid="{00000000-0010-0000-0900-000003000000}" name="Prep Time that was Assigned (not as instructional) (mins)" dataDxfId="31" dataCellStyle="Time 4"/>
    <tableColumn id="10" xr3:uid="{00000000-0010-0000-0900-00000A000000}" name="Additional Instructional Time Assigned (mins)" dataDxfId="30" dataCellStyle="Time 4"/>
    <tableColumn id="4" xr3:uid="{00000000-0010-0000-0900-000004000000}" name="Other Assigned Duties (mins)" dataDxfId="29" dataCellStyle="Time 4"/>
    <tableColumn id="5" xr3:uid="{00000000-0010-0000-0900-000005000000}" name="Note For Other Assigned Duties" dataDxfId="28" dataCellStyle="Normal 2 4"/>
    <tableColumn id="6" xr3:uid="{00000000-0010-0000-0900-000006000000}" name="Time After School     (mins)" dataDxfId="27" dataCellStyle="Hours 4"/>
    <tableColumn id="9" xr3:uid="{00000000-0010-0000-0900-000009000000}" name="Total Additional Instructional Time (Mins)" dataDxfId="26" dataCellStyle="Time">
      <calculatedColumnFormula>E8</calculatedColumnFormula>
    </tableColumn>
    <tableColumn id="8" xr3:uid="{00000000-0010-0000-0900-000008000000}" name="Total Assigned Time Worked (MINs)" dataDxfId="25" dataCellStyle="Hours">
      <calculatedColumnFormula>IFERROR(C8+D8+F8+H8,0)</calculatedColumnFormula>
    </tableColumn>
    <tableColumn id="7" xr3:uid="{00000000-0010-0000-0900-000007000000}" name="Total Assigned Time Worked (HRs)" dataDxfId="24">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imeSheet4256789101112" displayName="TimeSheet4256789101112" ref="B7:K38" totalsRowShown="0" headerRowDxfId="23" dataDxfId="22">
  <autoFilter ref="B7:K38" xr:uid="{00000000-0009-0000-0100-00000B000000}"/>
  <tableColumns count="10">
    <tableColumn id="1" xr3:uid="{00000000-0010-0000-0A00-000001000000}" name="Date(s)" dataDxfId="21" dataCellStyle="Date"/>
    <tableColumn id="2" xr3:uid="{00000000-0010-0000-0A00-000002000000}" name="Time Before School (mins)" dataDxfId="20" dataCellStyle="Time"/>
    <tableColumn id="3" xr3:uid="{00000000-0010-0000-0A00-000003000000}" name="Prep Time that was Assigned (not as instructional) (mins)" dataDxfId="19" dataCellStyle="Time"/>
    <tableColumn id="10" xr3:uid="{00000000-0010-0000-0A00-00000A000000}" name="Additional Instructional Time Assigned (mins)" dataDxfId="18" dataCellStyle="Time"/>
    <tableColumn id="4" xr3:uid="{00000000-0010-0000-0A00-000004000000}" name="Other Assigned Duties (mins)" dataDxfId="17" dataCellStyle="Time"/>
    <tableColumn id="5" xr3:uid="{00000000-0010-0000-0A00-000005000000}" name="Note For Other Assigned Duties" dataDxfId="16" dataCellStyle="Normal 2"/>
    <tableColumn id="6" xr3:uid="{00000000-0010-0000-0A00-000006000000}" name="Time After School     (mins)" dataDxfId="15" dataCellStyle="Hours"/>
    <tableColumn id="9" xr3:uid="{00000000-0010-0000-0A00-000009000000}" name="Total Additional Instructional Time (Mins)" dataDxfId="14" dataCellStyle="Time">
      <calculatedColumnFormula>E8</calculatedColumnFormula>
    </tableColumn>
    <tableColumn id="8" xr3:uid="{00000000-0010-0000-0A00-000008000000}" name="Total Assigned Time Worked (MINs)" dataDxfId="13" dataCellStyle="Hours">
      <calculatedColumnFormula>IFERROR(C8+D8+F8+H8,0)</calculatedColumnFormula>
    </tableColumn>
    <tableColumn id="7" xr3:uid="{00000000-0010-0000-0A00-000007000000}" name="Total Assigned Time Worked (HRs)" dataDxfId="12">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imeSheet425678910111213" displayName="TimeSheet425678910111213" ref="B7:K38" totalsRowShown="0" headerRowDxfId="11" dataDxfId="10">
  <autoFilter ref="B7:K38" xr:uid="{00000000-0009-0000-0100-00000C000000}"/>
  <tableColumns count="10">
    <tableColumn id="1" xr3:uid="{00000000-0010-0000-0B00-000001000000}" name="Date(s)" dataDxfId="9" dataCellStyle="Date 4"/>
    <tableColumn id="2" xr3:uid="{00000000-0010-0000-0B00-000002000000}" name="Time Before School (mins)" dataDxfId="8" dataCellStyle="Time 4"/>
    <tableColumn id="3" xr3:uid="{00000000-0010-0000-0B00-000003000000}" name="Prep Time that was Assigned (not as instructional) (mins)" dataDxfId="7" dataCellStyle="Time 4"/>
    <tableColumn id="10" xr3:uid="{00000000-0010-0000-0B00-00000A000000}" name="Additional Instructional Time Assigned (mins)" dataDxfId="6" dataCellStyle="Time 4"/>
    <tableColumn id="4" xr3:uid="{00000000-0010-0000-0B00-000004000000}" name="Other Assigned Duties (mins)" dataDxfId="5" dataCellStyle="Time 4"/>
    <tableColumn id="5" xr3:uid="{00000000-0010-0000-0B00-000005000000}" name="Note For Other Assigned Duties" dataDxfId="4" dataCellStyle="Normal 2 4"/>
    <tableColumn id="6" xr3:uid="{00000000-0010-0000-0B00-000006000000}" name="Time After School     (mins)" dataDxfId="3" dataCellStyle="Hours 4"/>
    <tableColumn id="9" xr3:uid="{00000000-0010-0000-0B00-000009000000}" name="Total Additional Instructional Time (Mins)" dataDxfId="2" dataCellStyle="Time">
      <calculatedColumnFormula>E8</calculatedColumnFormula>
    </tableColumn>
    <tableColumn id="8" xr3:uid="{00000000-0010-0000-0B00-000008000000}" name="Total Assigned Time Worked (MINs)" dataDxfId="1" dataCellStyle="Hours">
      <calculatedColumnFormula>IFERROR(C8+D8+F8+H8,0)</calculatedColumnFormula>
    </tableColumn>
    <tableColumn id="7" xr3:uid="{00000000-0010-0000-0B00-000007000000}" name="Total Assigned Time Worked (HRs)" dataDxfId="0">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imeSheet4" displayName="TimeSheet4" ref="B7:K37" totalsRowShown="0" headerRowDxfId="128" dataDxfId="127">
  <autoFilter ref="B7:K37" xr:uid="{00000000-0009-0000-0100-000003000000}"/>
  <tableColumns count="10">
    <tableColumn id="1" xr3:uid="{00000000-0010-0000-0100-000001000000}" name="Date(s)" dataDxfId="126" dataCellStyle="Date 4"/>
    <tableColumn id="2" xr3:uid="{00000000-0010-0000-0100-000002000000}" name="Time Before School (mins)" dataDxfId="125" dataCellStyle="Time"/>
    <tableColumn id="3" xr3:uid="{00000000-0010-0000-0100-000003000000}" name="Prep Time that was Assigned (not as instructional) (mins)" dataDxfId="124" dataCellStyle="Time"/>
    <tableColumn id="10" xr3:uid="{00000000-0010-0000-0100-00000A000000}" name="Additional Instructional Time Assigned (mins)" dataDxfId="123" dataCellStyle="Time"/>
    <tableColumn id="4" xr3:uid="{00000000-0010-0000-0100-000004000000}" name="Other Assigned Duties (mins)" dataDxfId="122" dataCellStyle="Time"/>
    <tableColumn id="5" xr3:uid="{00000000-0010-0000-0100-000005000000}" name="Note For Other Assigned Duties" dataDxfId="121" dataCellStyle="Normal 2"/>
    <tableColumn id="6" xr3:uid="{00000000-0010-0000-0100-000006000000}" name="Time After School     (mins)" dataDxfId="120" dataCellStyle="Hours 4"/>
    <tableColumn id="9" xr3:uid="{00000000-0010-0000-0100-000009000000}" name="Total Additional Instructional Time (Mins)" dataDxfId="119" dataCellStyle="Time">
      <calculatedColumnFormula>E8</calculatedColumnFormula>
    </tableColumn>
    <tableColumn id="8" xr3:uid="{00000000-0010-0000-0100-000008000000}" name="Total Assigned Time Worked (MINs)" dataDxfId="118" dataCellStyle="Hours">
      <calculatedColumnFormula>IFERROR(C8+D8+F8+H8,0)</calculatedColumnFormula>
    </tableColumn>
    <tableColumn id="7" xr3:uid="{00000000-0010-0000-0100-000007000000}" name="Total Assigned Time Worked (HRs)" dataDxfId="117">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imeSheet42" displayName="TimeSheet42" ref="B7:K38" totalsRowShown="0" headerRowDxfId="116" dataDxfId="115">
  <autoFilter ref="B7:K38" xr:uid="{00000000-0009-0000-0100-000001000000}"/>
  <tableColumns count="10">
    <tableColumn id="1" xr3:uid="{00000000-0010-0000-0200-000001000000}" name="Date(s)" dataDxfId="114" dataCellStyle="Date 4"/>
    <tableColumn id="2" xr3:uid="{00000000-0010-0000-0200-000002000000}" name="Time Before School (mins)" dataDxfId="113" dataCellStyle="Time"/>
    <tableColumn id="3" xr3:uid="{00000000-0010-0000-0200-000003000000}" name="Prep Time that was Assigned (not as instructional) (mins)" dataDxfId="112" dataCellStyle="Time"/>
    <tableColumn id="10" xr3:uid="{00000000-0010-0000-0200-00000A000000}" name="Additional Instructional Time Assigned (mins)"/>
    <tableColumn id="4" xr3:uid="{00000000-0010-0000-0200-000004000000}" name="Other Assigned Duties (mins)" dataDxfId="111" dataCellStyle="Time"/>
    <tableColumn id="5" xr3:uid="{00000000-0010-0000-0200-000005000000}" name="Note For Other Assigned Duties" dataDxfId="110" dataCellStyle="Normal 2"/>
    <tableColumn id="6" xr3:uid="{00000000-0010-0000-0200-000006000000}" name="Time After School     (mins)" dataDxfId="109" dataCellStyle="Hours 4"/>
    <tableColumn id="9" xr3:uid="{00000000-0010-0000-0200-000009000000}" name="Total Additional Instructional Time (Mins)" dataDxfId="108" dataCellStyle="Time">
      <calculatedColumnFormula>E8</calculatedColumnFormula>
    </tableColumn>
    <tableColumn id="8" xr3:uid="{00000000-0010-0000-0200-000008000000}" name="Total Assigned Time Worked (MINs)" dataDxfId="107" dataCellStyle="Hours">
      <calculatedColumnFormula>IFERROR(C8+D8+F8+H8,0)</calculatedColumnFormula>
    </tableColumn>
    <tableColumn id="7" xr3:uid="{00000000-0010-0000-0200-000007000000}" name="Total Assigned Time Worked (HRs)" dataDxfId="106">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imeSheet425" displayName="TimeSheet425" ref="B7:K37" totalsRowShown="0" headerRowDxfId="105" dataDxfId="104">
  <autoFilter ref="B7:K37" xr:uid="{00000000-0009-0000-0100-000004000000}"/>
  <tableColumns count="10">
    <tableColumn id="1" xr3:uid="{00000000-0010-0000-0300-000001000000}" name="Date(s)" dataDxfId="103" dataCellStyle="Date 4"/>
    <tableColumn id="2" xr3:uid="{00000000-0010-0000-0300-000002000000}" name="Time Before School (mins)" dataDxfId="102" dataCellStyle="Time 4"/>
    <tableColumn id="3" xr3:uid="{00000000-0010-0000-0300-000003000000}" name="Prep Time that was Assigned (not as instructional) (mins)" dataDxfId="101" dataCellStyle="Time 4"/>
    <tableColumn id="10" xr3:uid="{00000000-0010-0000-0300-00000A000000}" name="Additional Instructional Time Assigned (mins)" dataDxfId="100" dataCellStyle="Time 4"/>
    <tableColumn id="4" xr3:uid="{00000000-0010-0000-0300-000004000000}" name="Other Assigned Duties (mins)" dataDxfId="99" dataCellStyle="Time 4"/>
    <tableColumn id="5" xr3:uid="{00000000-0010-0000-0300-000005000000}" name="Note For Other Assigned Duties" dataDxfId="98" dataCellStyle="Normal 2 4"/>
    <tableColumn id="6" xr3:uid="{00000000-0010-0000-0300-000006000000}" name="Time After School     (mins)" dataDxfId="97" dataCellStyle="Hours 4"/>
    <tableColumn id="9" xr3:uid="{00000000-0010-0000-0300-000009000000}" name="Total Additional Instructional Time (Mins)" dataDxfId="96" dataCellStyle="Time">
      <calculatedColumnFormula>E8</calculatedColumnFormula>
    </tableColumn>
    <tableColumn id="8" xr3:uid="{00000000-0010-0000-0300-000008000000}" name="Total Assigned Time Worked (MINs)" dataDxfId="95" dataCellStyle="Hours">
      <calculatedColumnFormula>IFERROR(C8+D8+F8+H8,0)</calculatedColumnFormula>
    </tableColumn>
    <tableColumn id="7" xr3:uid="{00000000-0010-0000-0300-000007000000}" name="Total Assigned Time Worked (HRs)" dataDxfId="94">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imeSheet4256" displayName="TimeSheet4256" ref="B7:K38" totalsRowShown="0" headerRowDxfId="93" dataDxfId="92">
  <autoFilter ref="B7:K38" xr:uid="{00000000-0009-0000-0100-000005000000}"/>
  <tableColumns count="10">
    <tableColumn id="1" xr3:uid="{00000000-0010-0000-0400-000001000000}" name="Date(s)" dataDxfId="91" dataCellStyle="Date 4"/>
    <tableColumn id="2" xr3:uid="{00000000-0010-0000-0400-000002000000}" name="Time Before School (mins)" dataDxfId="90" dataCellStyle="Time 4"/>
    <tableColumn id="3" xr3:uid="{00000000-0010-0000-0400-000003000000}" name="Prep Time that was Assigned (not as instructional) (mins)" dataDxfId="89" dataCellStyle="Time 4"/>
    <tableColumn id="10" xr3:uid="{00000000-0010-0000-0400-00000A000000}" name="Additional Instructional Time Assigned (mins)" dataDxfId="88" dataCellStyle="Time 4"/>
    <tableColumn id="4" xr3:uid="{00000000-0010-0000-0400-000004000000}" name="Other Assigned Duties (mins)" dataDxfId="87" dataCellStyle="Time 4"/>
    <tableColumn id="5" xr3:uid="{00000000-0010-0000-0400-000005000000}" name="Note For Other Assigned Duties" dataDxfId="86" dataCellStyle="Normal 2 4"/>
    <tableColumn id="6" xr3:uid="{00000000-0010-0000-0400-000006000000}" name="Time After School     (mins)" dataDxfId="85" dataCellStyle="Hours 4"/>
    <tableColumn id="9" xr3:uid="{00000000-0010-0000-0400-000009000000}" name="Total Additional Instructional Time (Mins)" dataDxfId="84" dataCellStyle="Time">
      <calculatedColumnFormula>E8</calculatedColumnFormula>
    </tableColumn>
    <tableColumn id="8" xr3:uid="{00000000-0010-0000-0400-000008000000}" name="Total Assigned Time Worked (MINs)" dataDxfId="83" dataCellStyle="Hours">
      <calculatedColumnFormula>IFERROR(C8+D8+F8+H8,0)</calculatedColumnFormula>
    </tableColumn>
    <tableColumn id="7" xr3:uid="{00000000-0010-0000-0400-000007000000}" name="Total Assigned Time Worked (HRs)" dataDxfId="82">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imeSheet42567" displayName="TimeSheet42567" ref="B7:K38" totalsRowShown="0" headerRowDxfId="81" dataDxfId="80">
  <autoFilter ref="B7:K38" xr:uid="{00000000-0009-0000-0100-000006000000}"/>
  <tableColumns count="10">
    <tableColumn id="1" xr3:uid="{00000000-0010-0000-0500-000001000000}" name="Date(s)" dataDxfId="79" dataCellStyle="Date 4"/>
    <tableColumn id="2" xr3:uid="{00000000-0010-0000-0500-000002000000}" name="Time Before School (mins)" dataDxfId="78" dataCellStyle="Time 4"/>
    <tableColumn id="3" xr3:uid="{00000000-0010-0000-0500-000003000000}" name="Prep Time that was Assigned (not as instructional) (mins)" dataDxfId="77" dataCellStyle="Time 4"/>
    <tableColumn id="10" xr3:uid="{00000000-0010-0000-0500-00000A000000}" name="Additional Instructional Time Assigned (mins)"/>
    <tableColumn id="4" xr3:uid="{00000000-0010-0000-0500-000004000000}" name="Other Assigned Duties (mins)" dataDxfId="76" dataCellStyle="Time 4"/>
    <tableColumn id="5" xr3:uid="{00000000-0010-0000-0500-000005000000}" name="Note For Other Assigned Duties" dataDxfId="75" dataCellStyle="Normal 2 4"/>
    <tableColumn id="6" xr3:uid="{00000000-0010-0000-0500-000006000000}" name="Time After School     (mins)" dataDxfId="74" dataCellStyle="Hours 4"/>
    <tableColumn id="9" xr3:uid="{00000000-0010-0000-0500-000009000000}" name="Total Additional Instructional Time (Mins)" dataDxfId="73" dataCellStyle="Time">
      <calculatedColumnFormula>E8</calculatedColumnFormula>
    </tableColumn>
    <tableColumn id="8" xr3:uid="{00000000-0010-0000-0500-000008000000}" name="Total Assigned Time Worked (MINs)" dataDxfId="72" dataCellStyle="Hours">
      <calculatedColumnFormula>IFERROR(C8+D8+F8+H8,0)</calculatedColumnFormula>
    </tableColumn>
    <tableColumn id="7" xr3:uid="{00000000-0010-0000-0500-000007000000}" name="Total Assigned Time Worked (HRs)" dataDxfId="71">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imeSheet425678" displayName="TimeSheet425678" ref="B7:K36" totalsRowShown="0" headerRowDxfId="70" dataDxfId="69">
  <autoFilter ref="B7:K36" xr:uid="{00000000-0009-0000-0100-000007000000}"/>
  <tableColumns count="10">
    <tableColumn id="1" xr3:uid="{00000000-0010-0000-0600-000001000000}" name="Date(s)" dataDxfId="68" dataCellStyle="Date 4"/>
    <tableColumn id="2" xr3:uid="{00000000-0010-0000-0600-000002000000}" name="Time Before School (mins)" dataDxfId="67" dataCellStyle="Time 4"/>
    <tableColumn id="3" xr3:uid="{00000000-0010-0000-0600-000003000000}" name="Prep Time that was Assigned (not as instructional) (mins)" dataDxfId="66" dataCellStyle="Time 4"/>
    <tableColumn id="10" xr3:uid="{00000000-0010-0000-0600-00000A000000}" name="Additional Instructional Time Assigned (mins)" dataDxfId="65" dataCellStyle="Time 4"/>
    <tableColumn id="4" xr3:uid="{00000000-0010-0000-0600-000004000000}" name="Other Assigned Duties (mins)" dataDxfId="64" dataCellStyle="Time 4"/>
    <tableColumn id="5" xr3:uid="{00000000-0010-0000-0600-000005000000}" name="Note For Other Assigned Duties" dataDxfId="63" dataCellStyle="Normal 2 4"/>
    <tableColumn id="6" xr3:uid="{00000000-0010-0000-0600-000006000000}" name="Time After School     (mins)" dataDxfId="62" dataCellStyle="Hours 4"/>
    <tableColumn id="9" xr3:uid="{00000000-0010-0000-0600-000009000000}" name="Total Additional Instructional Time (Mins)" dataDxfId="61" dataCellStyle="Time">
      <calculatedColumnFormula>E8</calculatedColumnFormula>
    </tableColumn>
    <tableColumn id="8" xr3:uid="{00000000-0010-0000-0600-000008000000}" name="Total Assigned Time Worked (MINs)" dataDxfId="60" dataCellStyle="Hours">
      <calculatedColumnFormula>IFERROR(C8+D8+F8+H8,0)</calculatedColumnFormula>
    </tableColumn>
    <tableColumn id="7" xr3:uid="{00000000-0010-0000-0600-000007000000}" name="Total Assigned Time Worked (HRs)" dataDxfId="59">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imeSheet4256789" displayName="TimeSheet4256789" ref="B7:K38" totalsRowShown="0" headerRowDxfId="58" dataDxfId="57">
  <autoFilter ref="B7:K38" xr:uid="{00000000-0009-0000-0100-000008000000}"/>
  <tableColumns count="10">
    <tableColumn id="1" xr3:uid="{00000000-0010-0000-0700-000001000000}" name="Date(s)" dataDxfId="56" dataCellStyle="Date 4"/>
    <tableColumn id="2" xr3:uid="{00000000-0010-0000-0700-000002000000}" name="Time Before School (mins)" dataDxfId="55" dataCellStyle="Time"/>
    <tableColumn id="3" xr3:uid="{00000000-0010-0000-0700-000003000000}" name="Prep Time that was Assigned (not as instructional) (mins)" dataDxfId="54" dataCellStyle="Time"/>
    <tableColumn id="10" xr3:uid="{00000000-0010-0000-0700-00000A000000}" name="Additional Instructional Time Assigned (mins)" dataDxfId="53" dataCellStyle="Time"/>
    <tableColumn id="4" xr3:uid="{00000000-0010-0000-0700-000004000000}" name="Other Assigned Duties (mins)" dataDxfId="52" dataCellStyle="Time"/>
    <tableColumn id="5" xr3:uid="{00000000-0010-0000-0700-000005000000}" name="Note For Other Assigned Duties" dataDxfId="51" dataCellStyle="Normal 2"/>
    <tableColumn id="6" xr3:uid="{00000000-0010-0000-0700-000006000000}" name="Time After School     (mins)" dataDxfId="50" dataCellStyle="Hours"/>
    <tableColumn id="9" xr3:uid="{00000000-0010-0000-0700-000009000000}" name="Total Additional Instructional Time (Mins)" dataDxfId="49" dataCellStyle="Time">
      <calculatedColumnFormula>E8</calculatedColumnFormula>
    </tableColumn>
    <tableColumn id="8" xr3:uid="{00000000-0010-0000-0700-000008000000}" name="Total Assigned Time Worked (MINs)" dataDxfId="48" dataCellStyle="Hours">
      <calculatedColumnFormula>IFERROR(C8+D8+F8+H8,0)</calculatedColumnFormula>
    </tableColumn>
    <tableColumn id="7" xr3:uid="{00000000-0010-0000-0700-000007000000}" name="Total Assigned Time Worked (HRs)" dataDxfId="47">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imeSheet425678910" displayName="TimeSheet425678910" ref="B7:K38" totalsRowShown="0" headerRowDxfId="46" dataDxfId="45">
  <autoFilter ref="B7:K38" xr:uid="{00000000-0009-0000-0100-000009000000}"/>
  <tableColumns count="10">
    <tableColumn id="1" xr3:uid="{00000000-0010-0000-0800-000001000000}" name="Date(s)" dataDxfId="44" dataCellStyle="Date"/>
    <tableColumn id="2" xr3:uid="{00000000-0010-0000-0800-000002000000}" name="Time Before School (mins)" dataDxfId="43" dataCellStyle="Time"/>
    <tableColumn id="3" xr3:uid="{00000000-0010-0000-0800-000003000000}" name="Prep Time that was Assigned (not as instructional) (mins)" dataDxfId="42" dataCellStyle="Time"/>
    <tableColumn id="10" xr3:uid="{00000000-0010-0000-0800-00000A000000}" name="Additional Instructional Time Assigned (mins)"/>
    <tableColumn id="4" xr3:uid="{00000000-0010-0000-0800-000004000000}" name="Other Assigned Duties (mins)" dataDxfId="41" dataCellStyle="Time"/>
    <tableColumn id="5" xr3:uid="{00000000-0010-0000-0800-000005000000}" name="Note For Other Assigned Duties" dataDxfId="40" dataCellStyle="Normal 2"/>
    <tableColumn id="6" xr3:uid="{00000000-0010-0000-0800-000006000000}" name="Time After School     (mins)" dataDxfId="39" dataCellStyle="Hours"/>
    <tableColumn id="9" xr3:uid="{00000000-0010-0000-0800-000009000000}" name="Total Additional Instructional Time (Mins)" dataDxfId="38" dataCellStyle="Time">
      <calculatedColumnFormula>E8</calculatedColumnFormula>
    </tableColumn>
    <tableColumn id="8" xr3:uid="{00000000-0010-0000-0800-000008000000}" name="Total Assigned Time Worked (MINs)" dataDxfId="37" dataCellStyle="Hours">
      <calculatedColumnFormula>IFERROR(C8+D8+F8+H8,0)</calculatedColumnFormula>
    </tableColumn>
    <tableColumn id="7" xr3:uid="{00000000-0010-0000-0800-000007000000}" name="Total Assigned Time Worked (HRs)" dataDxfId="36">
      <calculatedColumnFormula>IFERROR(J8/60,0)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5" Type="http://schemas.openxmlformats.org/officeDocument/2006/relationships/comments" Target="../comments18.xml"/><Relationship Id="rId4" Type="http://schemas.openxmlformats.org/officeDocument/2006/relationships/table" Target="../tables/table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5" Type="http://schemas.openxmlformats.org/officeDocument/2006/relationships/comments" Target="../comments19.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5" Type="http://schemas.openxmlformats.org/officeDocument/2006/relationships/comments" Target="../comments20.xml"/><Relationship Id="rId4" Type="http://schemas.openxmlformats.org/officeDocument/2006/relationships/table" Target="../tables/table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5" Type="http://schemas.openxmlformats.org/officeDocument/2006/relationships/comments" Target="../comments21.xml"/><Relationship Id="rId4" Type="http://schemas.openxmlformats.org/officeDocument/2006/relationships/table" Target="../tables/table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 Id="rId5" Type="http://schemas.openxmlformats.org/officeDocument/2006/relationships/comments" Target="../comments22.xml"/><Relationship Id="rId4" Type="http://schemas.openxmlformats.org/officeDocument/2006/relationships/table" Target="../tables/table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 Id="rId5" Type="http://schemas.openxmlformats.org/officeDocument/2006/relationships/comments" Target="../comments23.xml"/><Relationship Id="rId4" Type="http://schemas.openxmlformats.org/officeDocument/2006/relationships/table" Target="../tables/table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 Id="rId5" Type="http://schemas.openxmlformats.org/officeDocument/2006/relationships/comments" Target="../comments24.xml"/><Relationship Id="rId4" Type="http://schemas.openxmlformats.org/officeDocument/2006/relationships/table" Target="../tables/table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5.bin"/><Relationship Id="rId5" Type="http://schemas.openxmlformats.org/officeDocument/2006/relationships/comments" Target="../comments25.xml"/><Relationship Id="rId4" Type="http://schemas.openxmlformats.org/officeDocument/2006/relationships/table" Target="../tables/table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6.bin"/><Relationship Id="rId5" Type="http://schemas.openxmlformats.org/officeDocument/2006/relationships/comments" Target="../comments26.xml"/><Relationship Id="rId4" Type="http://schemas.openxmlformats.org/officeDocument/2006/relationships/table" Target="../tables/table9.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7.bin"/><Relationship Id="rId5" Type="http://schemas.openxmlformats.org/officeDocument/2006/relationships/comments" Target="../comments27.xml"/><Relationship Id="rId4" Type="http://schemas.openxmlformats.org/officeDocument/2006/relationships/table" Target="../tables/table10.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8.bin"/><Relationship Id="rId5" Type="http://schemas.openxmlformats.org/officeDocument/2006/relationships/comments" Target="../comments28.xml"/><Relationship Id="rId4" Type="http://schemas.openxmlformats.org/officeDocument/2006/relationships/table" Target="../tables/table11.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29.bin"/><Relationship Id="rId5" Type="http://schemas.openxmlformats.org/officeDocument/2006/relationships/comments" Target="../comments29.xml"/><Relationship Id="rId4" Type="http://schemas.openxmlformats.org/officeDocument/2006/relationships/table" Target="../tables/table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14999847407452621"/>
    <pageSetUpPr autoPageBreaks="0" fitToPage="1"/>
  </sheetPr>
  <dimension ref="A1:P58"/>
  <sheetViews>
    <sheetView showGridLines="0" tabSelected="1" zoomScale="60" zoomScaleNormal="60" workbookViewId="0">
      <selection activeCell="B29" sqref="B29:D29"/>
    </sheetView>
  </sheetViews>
  <sheetFormatPr baseColWidth="10" defaultColWidth="8.83203125" defaultRowHeight="25.5" customHeight="1" thickBottom="1" x14ac:dyDescent="0.2"/>
  <cols>
    <col min="1" max="1" width="3" customWidth="1"/>
    <col min="2" max="2" width="28.1640625" customWidth="1"/>
    <col min="3" max="3" width="23.83203125" customWidth="1"/>
    <col min="4" max="4" width="16.83203125" customWidth="1"/>
    <col min="5" max="5" width="20.5" customWidth="1"/>
    <col min="6" max="6" width="24.33203125" customWidth="1"/>
    <col min="7" max="7" width="17.33203125" customWidth="1"/>
    <col min="8" max="8" width="3" customWidth="1"/>
    <col min="9" max="9" width="23.5" customWidth="1"/>
    <col min="10" max="10" width="2.1640625" customWidth="1"/>
    <col min="13" max="13" width="6" customWidth="1"/>
  </cols>
  <sheetData>
    <row r="1" spans="1:16" ht="49.5" customHeight="1" thickBot="1" x14ac:dyDescent="0.2">
      <c r="B1" s="369" t="s">
        <v>137</v>
      </c>
      <c r="C1" s="370"/>
      <c r="D1" s="371" t="s">
        <v>138</v>
      </c>
      <c r="E1" s="371"/>
      <c r="F1" s="372"/>
      <c r="G1" s="377" t="s">
        <v>139</v>
      </c>
      <c r="H1" s="373" t="s">
        <v>140</v>
      </c>
      <c r="I1" s="374"/>
      <c r="J1" s="17"/>
    </row>
    <row r="2" spans="1:16" ht="51" customHeight="1" thickBot="1" x14ac:dyDescent="0.2">
      <c r="A2" s="32"/>
      <c r="B2" s="363" t="s">
        <v>141</v>
      </c>
      <c r="C2" s="364"/>
      <c r="D2" s="365" t="s">
        <v>142</v>
      </c>
      <c r="E2" s="365"/>
      <c r="F2" s="366"/>
      <c r="G2" s="378"/>
      <c r="H2" s="375" t="s">
        <v>143</v>
      </c>
      <c r="I2" s="376"/>
      <c r="J2" s="257"/>
      <c r="K2" s="214"/>
      <c r="L2" s="214"/>
      <c r="M2" s="214"/>
      <c r="N2" s="239"/>
      <c r="O2" s="32"/>
    </row>
    <row r="3" spans="1:16" ht="107.25" customHeight="1" thickTop="1" thickBot="1" x14ac:dyDescent="0.2">
      <c r="A3" s="393" t="s">
        <v>42</v>
      </c>
      <c r="B3" s="79" t="s">
        <v>134</v>
      </c>
      <c r="C3" s="170">
        <f>G7+G12</f>
        <v>0</v>
      </c>
      <c r="D3" s="82" t="s">
        <v>57</v>
      </c>
      <c r="E3" s="79" t="s">
        <v>70</v>
      </c>
      <c r="F3" s="235">
        <v>0</v>
      </c>
      <c r="G3" s="237" t="s">
        <v>144</v>
      </c>
      <c r="H3" s="367" t="s">
        <v>145</v>
      </c>
      <c r="I3" s="368"/>
      <c r="J3" s="17"/>
      <c r="K3" s="19"/>
      <c r="L3" s="19"/>
      <c r="M3" s="238"/>
      <c r="N3" s="392"/>
      <c r="O3" s="392"/>
      <c r="P3" s="17"/>
    </row>
    <row r="4" spans="1:16" ht="94.5" customHeight="1" thickTop="1" thickBot="1" x14ac:dyDescent="0.2">
      <c r="A4" s="394"/>
      <c r="B4" s="124" t="s">
        <v>135</v>
      </c>
      <c r="C4" s="171">
        <f>July!E6</f>
        <v>0</v>
      </c>
      <c r="D4" s="82" t="s">
        <v>57</v>
      </c>
      <c r="E4" s="245" t="s">
        <v>120</v>
      </c>
      <c r="F4" s="215">
        <f>F3*1200</f>
        <v>0</v>
      </c>
      <c r="G4" s="404" t="s">
        <v>133</v>
      </c>
      <c r="H4" s="405"/>
      <c r="I4" s="246">
        <f>(1200*$F$3)-($C$3+$C$4)</f>
        <v>0</v>
      </c>
      <c r="J4" s="17"/>
      <c r="M4" s="16"/>
      <c r="N4" s="240"/>
      <c r="O4" s="241"/>
      <c r="P4" s="17"/>
    </row>
    <row r="5" spans="1:16" ht="60" customHeight="1" thickTop="1" thickBot="1" x14ac:dyDescent="0.2">
      <c r="A5" s="394"/>
      <c r="B5" s="80" t="s">
        <v>19</v>
      </c>
      <c r="C5" s="59" t="s">
        <v>112</v>
      </c>
      <c r="D5" s="60" t="s">
        <v>113</v>
      </c>
      <c r="E5" s="78" t="s">
        <v>119</v>
      </c>
      <c r="F5" s="81" t="s">
        <v>60</v>
      </c>
      <c r="G5" s="396" t="s">
        <v>106</v>
      </c>
      <c r="H5" s="397"/>
      <c r="I5" s="398"/>
      <c r="J5" s="17"/>
      <c r="N5" s="19"/>
      <c r="O5" s="19"/>
    </row>
    <row r="6" spans="1:16" ht="25.5" customHeight="1" thickTop="1" thickBot="1" x14ac:dyDescent="0.2">
      <c r="A6" s="361" t="s">
        <v>42</v>
      </c>
      <c r="B6" s="139" t="s">
        <v>78</v>
      </c>
      <c r="C6" s="140">
        <f>'Mon-Day 1-S1'!C2</f>
        <v>0</v>
      </c>
      <c r="D6" s="141">
        <f>'Mon-Day 1-S1'!F2</f>
        <v>0</v>
      </c>
      <c r="E6" s="142">
        <v>0</v>
      </c>
      <c r="F6" s="143">
        <f>(C6+D6)*E6</f>
        <v>0</v>
      </c>
      <c r="G6" s="144">
        <f>IFERROR((C6*E6)+(C7*E7)+(C8*E8)+(C9*E9)+(C10*E10)+(C11*E11)+(C12*E12)+(C13*E13),0)</f>
        <v>0</v>
      </c>
      <c r="H6" s="399" t="s">
        <v>56</v>
      </c>
      <c r="I6" s="400"/>
      <c r="J6" s="17" t="s">
        <v>0</v>
      </c>
    </row>
    <row r="7" spans="1:16" ht="25.5" customHeight="1" thickBot="1" x14ac:dyDescent="0.2">
      <c r="A7" s="361"/>
      <c r="B7" s="145" t="s">
        <v>79</v>
      </c>
      <c r="C7" s="61">
        <f>'Tue-Day 2-S1'!C2</f>
        <v>0</v>
      </c>
      <c r="D7" s="66">
        <f>'Tue-Day 2-S1'!F2</f>
        <v>0</v>
      </c>
      <c r="E7" s="70">
        <v>0</v>
      </c>
      <c r="F7" s="74">
        <f>(C7+D7)*E7</f>
        <v>0</v>
      </c>
      <c r="G7" s="97">
        <f>G6/60</f>
        <v>0</v>
      </c>
      <c r="H7" s="401" t="s">
        <v>57</v>
      </c>
      <c r="I7" s="402"/>
      <c r="J7" s="17" t="s">
        <v>0</v>
      </c>
    </row>
    <row r="8" spans="1:16" ht="27.75" customHeight="1" thickBot="1" x14ac:dyDescent="0.2">
      <c r="A8" s="361"/>
      <c r="B8" s="146" t="s">
        <v>80</v>
      </c>
      <c r="C8" s="62">
        <f>'Wed-Day 3-S1'!C2</f>
        <v>0</v>
      </c>
      <c r="D8" s="67">
        <f>'Wed-Day 3-S1'!F2</f>
        <v>0</v>
      </c>
      <c r="E8" s="71">
        <v>0</v>
      </c>
      <c r="F8" s="75">
        <f>(C8+D8)*E8</f>
        <v>0</v>
      </c>
      <c r="G8" s="389" t="s">
        <v>109</v>
      </c>
      <c r="H8" s="390"/>
      <c r="I8" s="391"/>
      <c r="J8" s="17"/>
    </row>
    <row r="9" spans="1:16" ht="27" customHeight="1" thickBot="1" x14ac:dyDescent="0.2">
      <c r="A9" s="361"/>
      <c r="B9" s="147" t="s">
        <v>81</v>
      </c>
      <c r="C9" s="63">
        <f>'Thu-Day 4-S1'!C2</f>
        <v>0</v>
      </c>
      <c r="D9" s="68">
        <f>'Thu-Day 4-S1'!F2</f>
        <v>0</v>
      </c>
      <c r="E9" s="72">
        <v>0</v>
      </c>
      <c r="F9" s="76">
        <f t="shared" ref="F9:F16" si="0">(C9+D9)*E9</f>
        <v>0</v>
      </c>
      <c r="G9" s="389"/>
      <c r="H9" s="390"/>
      <c r="I9" s="391"/>
      <c r="J9" s="17"/>
    </row>
    <row r="10" spans="1:16" ht="25.5" customHeight="1" thickBot="1" x14ac:dyDescent="0.2">
      <c r="A10" s="361"/>
      <c r="B10" s="148" t="s">
        <v>82</v>
      </c>
      <c r="C10" s="64">
        <f>'Fri-Day 5-S1'!C2</f>
        <v>0</v>
      </c>
      <c r="D10" s="69">
        <f>'Fri-Day 5-S1'!F2</f>
        <v>0</v>
      </c>
      <c r="E10" s="73">
        <v>0</v>
      </c>
      <c r="F10" s="77">
        <f t="shared" si="0"/>
        <v>0</v>
      </c>
      <c r="G10" s="403">
        <f>IFERROR((D6*E6)+(D7*E7)+(D8*E8)+(D9*E9)+(D10*E10)+(D11*E11)+(D12*E12)+(D13*E13),0)</f>
        <v>0</v>
      </c>
      <c r="H10" s="384" t="s">
        <v>56</v>
      </c>
      <c r="I10" s="385"/>
      <c r="J10" s="17"/>
    </row>
    <row r="11" spans="1:16" ht="25.5" customHeight="1" thickBot="1" x14ac:dyDescent="0.2">
      <c r="A11" s="395"/>
      <c r="B11" s="149" t="s">
        <v>83</v>
      </c>
      <c r="C11" s="98">
        <f>'Day 6-S1'!C2</f>
        <v>0</v>
      </c>
      <c r="D11" s="99">
        <f>'Day 6-S1'!F2</f>
        <v>0</v>
      </c>
      <c r="E11" s="100">
        <v>0</v>
      </c>
      <c r="F11" s="101">
        <f t="shared" si="0"/>
        <v>0</v>
      </c>
      <c r="G11" s="403"/>
      <c r="H11" s="384"/>
      <c r="I11" s="385"/>
      <c r="J11" s="17"/>
    </row>
    <row r="12" spans="1:16" ht="25.5" customHeight="1" thickTop="1" thickBot="1" x14ac:dyDescent="0.2">
      <c r="A12" s="360" t="s">
        <v>42</v>
      </c>
      <c r="B12" s="150" t="s">
        <v>84</v>
      </c>
      <c r="C12" s="133">
        <f>'Early Out 1-S1'!C2</f>
        <v>0</v>
      </c>
      <c r="D12" s="134">
        <f>'Early Out 1-S1'!F2</f>
        <v>0</v>
      </c>
      <c r="E12" s="135">
        <v>0</v>
      </c>
      <c r="F12" s="136">
        <f t="shared" si="0"/>
        <v>0</v>
      </c>
      <c r="G12" s="383">
        <f>G10/60</f>
        <v>0</v>
      </c>
      <c r="H12" s="384" t="s">
        <v>57</v>
      </c>
      <c r="I12" s="385"/>
      <c r="J12" s="17"/>
    </row>
    <row r="13" spans="1:16" ht="25.5" customHeight="1" thickBot="1" x14ac:dyDescent="0.2">
      <c r="A13" s="361"/>
      <c r="B13" s="216" t="s">
        <v>85</v>
      </c>
      <c r="C13" s="217">
        <f>'Early Out 2-S1'!C2</f>
        <v>0</v>
      </c>
      <c r="D13" s="218">
        <f>'Early Out 2-S1'!F2</f>
        <v>0</v>
      </c>
      <c r="E13" s="248">
        <v>0</v>
      </c>
      <c r="F13" s="249">
        <f t="shared" si="0"/>
        <v>0</v>
      </c>
      <c r="G13" s="383"/>
      <c r="H13" s="384"/>
      <c r="I13" s="385"/>
      <c r="J13" s="17"/>
    </row>
    <row r="14" spans="1:16" ht="25.5" customHeight="1" thickTop="1" thickBot="1" x14ac:dyDescent="0.2">
      <c r="A14" s="361"/>
      <c r="B14" s="225"/>
      <c r="C14" s="222" t="s">
        <v>124</v>
      </c>
      <c r="D14" s="223" t="s">
        <v>121</v>
      </c>
      <c r="E14" s="224">
        <f>SUM(E6:E13)</f>
        <v>0</v>
      </c>
      <c r="F14" s="226"/>
      <c r="G14" s="227"/>
      <c r="H14" s="229"/>
      <c r="I14" s="228"/>
      <c r="J14" s="17"/>
    </row>
    <row r="15" spans="1:16" ht="65.25" customHeight="1" thickTop="1" thickBot="1" x14ac:dyDescent="0.2">
      <c r="A15" s="361"/>
      <c r="B15" s="250" t="s">
        <v>86</v>
      </c>
      <c r="C15" s="251">
        <f>'Mon-Day 1-S2'!C2</f>
        <v>0</v>
      </c>
      <c r="D15" s="252">
        <f>'Mon-Day 1-S2'!F2</f>
        <v>0</v>
      </c>
      <c r="E15" s="253">
        <v>0</v>
      </c>
      <c r="F15" s="254">
        <f t="shared" si="0"/>
        <v>0</v>
      </c>
      <c r="G15" s="386" t="s">
        <v>107</v>
      </c>
      <c r="H15" s="387"/>
      <c r="I15" s="388"/>
      <c r="J15" s="17"/>
    </row>
    <row r="16" spans="1:16" ht="25.5" customHeight="1" thickTop="1" thickBot="1" x14ac:dyDescent="0.2">
      <c r="A16" s="361"/>
      <c r="B16" s="145" t="s">
        <v>87</v>
      </c>
      <c r="C16" s="61">
        <f>'Tue-Day 2-S2'!C2</f>
        <v>0</v>
      </c>
      <c r="D16" s="66">
        <f>'Tue-Day 2-S2'!F2</f>
        <v>0</v>
      </c>
      <c r="E16" s="70">
        <v>0</v>
      </c>
      <c r="F16" s="74">
        <f t="shared" si="0"/>
        <v>0</v>
      </c>
      <c r="G16" s="247">
        <f>IFERROR((C15*E15)+(C16*E16)+(C17*E17)+(C18*E18)+(C19*E19)+(C20*E20)+(C21*E21)+(C22*E22),0)</f>
        <v>0</v>
      </c>
      <c r="H16" s="448" t="s">
        <v>56</v>
      </c>
      <c r="I16" s="449"/>
      <c r="J16" s="17"/>
    </row>
    <row r="17" spans="1:10" ht="25.5" customHeight="1" thickBot="1" x14ac:dyDescent="0.2">
      <c r="A17" s="361"/>
      <c r="B17" s="146" t="s">
        <v>88</v>
      </c>
      <c r="C17" s="62">
        <f>'Wed-Day 3-S2'!C2</f>
        <v>0</v>
      </c>
      <c r="D17" s="67">
        <f>'Wed-Day 3-S2'!F2</f>
        <v>0</v>
      </c>
      <c r="E17" s="71">
        <v>0</v>
      </c>
      <c r="F17" s="75">
        <f t="shared" ref="F17:F22" si="1">(C17+D17)*E17</f>
        <v>0</v>
      </c>
      <c r="G17" s="97">
        <f>G16/60</f>
        <v>0</v>
      </c>
      <c r="H17" s="401" t="s">
        <v>57</v>
      </c>
      <c r="I17" s="402"/>
      <c r="J17" s="17"/>
    </row>
    <row r="18" spans="1:10" ht="25.5" customHeight="1" thickBot="1" x14ac:dyDescent="0.2">
      <c r="A18" s="361"/>
      <c r="B18" s="147" t="s">
        <v>89</v>
      </c>
      <c r="C18" s="63">
        <f>'Thu-Day 4-S2'!C2</f>
        <v>0</v>
      </c>
      <c r="D18" s="68">
        <f>'Thu-Day 4-S2'!F2</f>
        <v>0</v>
      </c>
      <c r="E18" s="72">
        <v>0</v>
      </c>
      <c r="F18" s="76">
        <f t="shared" si="1"/>
        <v>0</v>
      </c>
      <c r="G18" s="389" t="s">
        <v>108</v>
      </c>
      <c r="H18" s="390"/>
      <c r="I18" s="391"/>
      <c r="J18" s="17"/>
    </row>
    <row r="19" spans="1:10" ht="40.5" customHeight="1" thickBot="1" x14ac:dyDescent="0.2">
      <c r="A19" s="361"/>
      <c r="B19" s="148" t="s">
        <v>90</v>
      </c>
      <c r="C19" s="64">
        <f>'Fri-Day 5-S2'!C2</f>
        <v>0</v>
      </c>
      <c r="D19" s="69">
        <f>'Fri-Day 5-S2'!F2</f>
        <v>0</v>
      </c>
      <c r="E19" s="73">
        <v>0</v>
      </c>
      <c r="F19" s="77">
        <f t="shared" si="1"/>
        <v>0</v>
      </c>
      <c r="G19" s="389"/>
      <c r="H19" s="390"/>
      <c r="I19" s="391"/>
      <c r="J19" s="17"/>
    </row>
    <row r="20" spans="1:10" ht="25.5" customHeight="1" thickBot="1" x14ac:dyDescent="0.2">
      <c r="A20" s="361"/>
      <c r="B20" s="149" t="s">
        <v>91</v>
      </c>
      <c r="C20" s="98">
        <f>'Day 6-S2'!C2</f>
        <v>0</v>
      </c>
      <c r="D20" s="99">
        <f>'Day 6-S2'!F2</f>
        <v>0</v>
      </c>
      <c r="E20" s="100">
        <v>0</v>
      </c>
      <c r="F20" s="101">
        <f t="shared" si="1"/>
        <v>0</v>
      </c>
      <c r="G20" s="403">
        <f>IFERROR((D15*E15)+(D16*E16)+(D17*E17)+(D18*E18)+(D19*E19)+(D20*E20)+(D21*E21)+(D22*E22),0)</f>
        <v>0</v>
      </c>
      <c r="H20" s="384" t="s">
        <v>56</v>
      </c>
      <c r="I20" s="385"/>
      <c r="J20" s="17"/>
    </row>
    <row r="21" spans="1:10" ht="25.5" customHeight="1" thickBot="1" x14ac:dyDescent="0.2">
      <c r="A21" s="361"/>
      <c r="B21" s="150" t="s">
        <v>92</v>
      </c>
      <c r="C21" s="133">
        <f>'Early Out 1-S2'!C2</f>
        <v>0</v>
      </c>
      <c r="D21" s="134">
        <f>'Early Out 1-S2'!F2</f>
        <v>0</v>
      </c>
      <c r="E21" s="72">
        <v>0</v>
      </c>
      <c r="F21" s="136">
        <f t="shared" si="1"/>
        <v>0</v>
      </c>
      <c r="G21" s="403"/>
      <c r="H21" s="384"/>
      <c r="I21" s="385"/>
      <c r="J21" s="17"/>
    </row>
    <row r="22" spans="1:10" ht="25.5" customHeight="1" thickBot="1" x14ac:dyDescent="0.2">
      <c r="A22" s="361"/>
      <c r="B22" s="173" t="s">
        <v>93</v>
      </c>
      <c r="C22" s="174">
        <f>'Early Out 2-S2'!C2</f>
        <v>0</v>
      </c>
      <c r="D22" s="175">
        <f>'Early Out 2-S2'!F2</f>
        <v>0</v>
      </c>
      <c r="E22" s="255">
        <v>0</v>
      </c>
      <c r="F22" s="256">
        <f t="shared" si="1"/>
        <v>0</v>
      </c>
      <c r="G22" s="172">
        <f>G20/60</f>
        <v>0</v>
      </c>
      <c r="H22" s="384" t="s">
        <v>57</v>
      </c>
      <c r="I22" s="385"/>
      <c r="J22" s="17"/>
    </row>
    <row r="23" spans="1:10" ht="25.5" customHeight="1" thickTop="1" thickBot="1" x14ac:dyDescent="0.2">
      <c r="A23" s="361"/>
      <c r="B23" s="225"/>
      <c r="C23" s="222" t="s">
        <v>123</v>
      </c>
      <c r="D23" s="223" t="s">
        <v>121</v>
      </c>
      <c r="E23" s="224">
        <f>SUM(E15:E22)</f>
        <v>0</v>
      </c>
      <c r="F23" s="226"/>
      <c r="G23" s="227"/>
      <c r="H23" s="229"/>
      <c r="I23" s="228"/>
      <c r="J23" s="17"/>
    </row>
    <row r="24" spans="1:10" ht="25.5" customHeight="1" thickTop="1" thickBot="1" x14ac:dyDescent="0.2">
      <c r="A24" s="361"/>
      <c r="B24" s="225"/>
      <c r="C24" s="221" t="s">
        <v>122</v>
      </c>
      <c r="D24" s="219" t="s">
        <v>121</v>
      </c>
      <c r="E24" s="220">
        <f>E14+E23</f>
        <v>0</v>
      </c>
      <c r="F24" s="230"/>
      <c r="G24" s="231"/>
      <c r="H24" s="232"/>
      <c r="I24" s="233"/>
      <c r="J24" s="17"/>
    </row>
    <row r="25" spans="1:10" ht="33.75" customHeight="1" thickTop="1" thickBot="1" x14ac:dyDescent="0.2">
      <c r="A25" s="361"/>
      <c r="B25" s="379" t="s">
        <v>117</v>
      </c>
      <c r="C25" s="380"/>
      <c r="D25" s="380"/>
      <c r="E25" s="380"/>
      <c r="F25" s="380"/>
      <c r="G25" s="381">
        <f>IFERROR(August!C6+September!C6+October!C6+November!C6+December!C6+January!C6+February!C6+March!C6+April!C6+May!C6+June!C6+July!C6,0)</f>
        <v>0</v>
      </c>
      <c r="H25" s="382"/>
      <c r="I25" s="208" t="s">
        <v>57</v>
      </c>
      <c r="J25" s="209"/>
    </row>
    <row r="26" spans="1:10" ht="49.5" customHeight="1" thickTop="1" thickBot="1" x14ac:dyDescent="0.2">
      <c r="A26" s="362"/>
      <c r="B26" s="452" t="s">
        <v>129</v>
      </c>
      <c r="C26" s="380"/>
      <c r="D26" s="380"/>
      <c r="E26" s="380"/>
      <c r="F26" s="243">
        <f>IFERROR(G7+G17+G25,0)</f>
        <v>0</v>
      </c>
      <c r="G26" s="450" t="s">
        <v>130</v>
      </c>
      <c r="H26" s="451"/>
      <c r="I26" s="242">
        <f>IFERROR((F3*#REF!)-F26,0)</f>
        <v>0</v>
      </c>
      <c r="J26" s="17"/>
    </row>
    <row r="27" spans="1:10" ht="25.5" customHeight="1" thickTop="1" thickBot="1" x14ac:dyDescent="0.2">
      <c r="A27" s="102"/>
      <c r="B27" s="442" t="s">
        <v>58</v>
      </c>
      <c r="C27" s="443"/>
      <c r="D27" s="443"/>
      <c r="E27" s="443"/>
      <c r="F27" s="443"/>
      <c r="G27" s="443"/>
      <c r="H27" s="443"/>
      <c r="I27" s="444"/>
      <c r="J27" s="17"/>
    </row>
    <row r="28" spans="1:10" ht="36" customHeight="1" thickBot="1" x14ac:dyDescent="0.2">
      <c r="A28" s="103"/>
      <c r="B28" s="445"/>
      <c r="C28" s="446"/>
      <c r="D28" s="446"/>
      <c r="E28" s="446"/>
      <c r="F28" s="446"/>
      <c r="G28" s="446"/>
      <c r="H28" s="446"/>
      <c r="I28" s="447"/>
      <c r="J28" s="17"/>
    </row>
    <row r="29" spans="1:10" ht="25.5" customHeight="1" thickBot="1" x14ac:dyDescent="0.2">
      <c r="A29" s="103"/>
      <c r="B29" s="421" t="s">
        <v>39</v>
      </c>
      <c r="C29" s="422"/>
      <c r="D29" s="423"/>
      <c r="E29" s="418" t="s">
        <v>29</v>
      </c>
      <c r="F29" s="419"/>
      <c r="G29" s="419"/>
      <c r="H29" s="419"/>
      <c r="I29" s="420"/>
      <c r="J29" s="17"/>
    </row>
    <row r="30" spans="1:10" ht="25.5" customHeight="1" thickBot="1" x14ac:dyDescent="0.2">
      <c r="A30" s="103"/>
      <c r="B30" s="415" t="s">
        <v>30</v>
      </c>
      <c r="C30" s="416"/>
      <c r="D30" s="417"/>
      <c r="E30" s="409" t="s">
        <v>31</v>
      </c>
      <c r="F30" s="410"/>
      <c r="G30" s="410"/>
      <c r="H30" s="410"/>
      <c r="I30" s="411"/>
      <c r="J30" s="17"/>
    </row>
    <row r="31" spans="1:10" ht="25.5" customHeight="1" thickBot="1" x14ac:dyDescent="0.2">
      <c r="A31" s="103"/>
      <c r="B31" s="406" t="s">
        <v>32</v>
      </c>
      <c r="C31" s="407"/>
      <c r="D31" s="408"/>
      <c r="E31" s="412" t="s">
        <v>33</v>
      </c>
      <c r="F31" s="413"/>
      <c r="G31" s="413"/>
      <c r="H31" s="413"/>
      <c r="I31" s="414"/>
    </row>
    <row r="32" spans="1:10" ht="27.75" customHeight="1" thickBot="1" x14ac:dyDescent="0.2">
      <c r="A32" s="103"/>
      <c r="B32" s="436" t="s">
        <v>34</v>
      </c>
      <c r="C32" s="437"/>
      <c r="D32" s="438"/>
      <c r="E32" s="439" t="s">
        <v>35</v>
      </c>
      <c r="F32" s="440"/>
      <c r="G32" s="440"/>
      <c r="H32" s="440"/>
      <c r="I32" s="441"/>
    </row>
    <row r="33" spans="1:9" ht="25.5" customHeight="1" thickBot="1" x14ac:dyDescent="0.2">
      <c r="A33" s="16"/>
      <c r="B33" s="433" t="s">
        <v>36</v>
      </c>
      <c r="C33" s="434"/>
      <c r="D33" s="435"/>
      <c r="E33" s="430" t="s">
        <v>37</v>
      </c>
      <c r="F33" s="431"/>
      <c r="G33" s="431"/>
      <c r="H33" s="431"/>
      <c r="I33" s="432"/>
    </row>
    <row r="34" spans="1:9" ht="25.5" customHeight="1" thickBot="1" x14ac:dyDescent="0.2">
      <c r="A34" s="16"/>
      <c r="B34" s="427" t="s">
        <v>38</v>
      </c>
      <c r="C34" s="428"/>
      <c r="D34" s="429"/>
      <c r="E34" s="424" t="s">
        <v>127</v>
      </c>
      <c r="F34" s="425"/>
      <c r="G34" s="425"/>
      <c r="H34" s="425"/>
      <c r="I34" s="426"/>
    </row>
    <row r="35" spans="1:9" ht="25.5" customHeight="1" thickBot="1" x14ac:dyDescent="0.2">
      <c r="A35" s="16"/>
      <c r="E35" s="19"/>
      <c r="F35" s="19"/>
      <c r="G35" s="19"/>
      <c r="H35" s="19"/>
      <c r="I35" s="19"/>
    </row>
    <row r="36" spans="1:9" ht="29.25" customHeight="1" thickBot="1" x14ac:dyDescent="0.2">
      <c r="A36" s="16"/>
    </row>
    <row r="37" spans="1:9" ht="25.5" customHeight="1" thickBot="1" x14ac:dyDescent="0.2">
      <c r="A37" s="16"/>
    </row>
    <row r="38" spans="1:9" ht="25.5" customHeight="1" thickBot="1" x14ac:dyDescent="0.2">
      <c r="A38" s="16"/>
    </row>
    <row r="39" spans="1:9" ht="25.5" customHeight="1" thickBot="1" x14ac:dyDescent="0.2">
      <c r="A39" s="16"/>
    </row>
    <row r="40" spans="1:9" ht="25.5" customHeight="1" thickBot="1" x14ac:dyDescent="0.2">
      <c r="A40" s="16"/>
    </row>
    <row r="41" spans="1:9" ht="25.5" customHeight="1" thickBot="1" x14ac:dyDescent="0.2">
      <c r="A41" s="16"/>
    </row>
    <row r="42" spans="1:9" ht="25.5" customHeight="1" thickBot="1" x14ac:dyDescent="0.2">
      <c r="A42" s="16"/>
      <c r="B42" s="20"/>
      <c r="C42" s="21"/>
      <c r="D42" s="21"/>
      <c r="E42" s="22"/>
      <c r="F42" s="23"/>
      <c r="G42" s="23"/>
      <c r="H42" s="17"/>
    </row>
    <row r="43" spans="1:9" ht="28.5" customHeight="1" thickBot="1" x14ac:dyDescent="0.2">
      <c r="A43" s="16"/>
      <c r="B43" s="20"/>
      <c r="C43" s="21"/>
      <c r="D43" s="21"/>
      <c r="E43" s="22"/>
      <c r="F43" s="23"/>
      <c r="G43" s="23"/>
      <c r="H43" s="17"/>
    </row>
    <row r="44" spans="1:9" ht="25.5" customHeight="1" thickBot="1" x14ac:dyDescent="0.2">
      <c r="A44" s="16"/>
      <c r="B44" s="20"/>
      <c r="C44" s="21"/>
      <c r="D44" s="21"/>
      <c r="E44" s="22"/>
      <c r="F44" s="23"/>
      <c r="G44" s="23"/>
      <c r="H44" s="17"/>
    </row>
    <row r="45" spans="1:9" ht="25.5" customHeight="1" thickBot="1" x14ac:dyDescent="0.2">
      <c r="A45" s="16"/>
      <c r="B45" s="20"/>
      <c r="C45" s="21"/>
      <c r="D45" s="21"/>
      <c r="E45" s="22"/>
      <c r="F45" s="23"/>
      <c r="G45" s="23"/>
      <c r="H45" s="17"/>
    </row>
    <row r="46" spans="1:9" ht="25.5" customHeight="1" thickBot="1" x14ac:dyDescent="0.2">
      <c r="A46" s="16"/>
      <c r="B46" s="20"/>
      <c r="C46" s="21"/>
      <c r="D46" s="21"/>
      <c r="E46" s="22"/>
      <c r="F46" s="23"/>
      <c r="G46" s="23"/>
      <c r="H46" s="17"/>
    </row>
    <row r="47" spans="1:9" ht="25.5" customHeight="1" thickBot="1" x14ac:dyDescent="0.2">
      <c r="A47" s="16"/>
      <c r="B47" s="20"/>
      <c r="C47" s="21"/>
      <c r="D47" s="21"/>
      <c r="E47" s="22"/>
      <c r="F47" s="23"/>
      <c r="G47" s="23"/>
      <c r="H47" s="17"/>
    </row>
    <row r="48" spans="1:9" ht="25.5" customHeight="1" thickBot="1" x14ac:dyDescent="0.2">
      <c r="A48" s="16"/>
      <c r="B48" s="20"/>
      <c r="C48" s="21"/>
      <c r="D48" s="21"/>
      <c r="E48" s="22"/>
      <c r="F48" s="23"/>
      <c r="G48" s="23"/>
      <c r="H48" s="18"/>
      <c r="I48" s="7"/>
    </row>
    <row r="49" spans="1:9" ht="25.5" customHeight="1" thickBot="1" x14ac:dyDescent="0.2">
      <c r="A49" s="16"/>
      <c r="B49" s="20"/>
      <c r="C49" s="21"/>
      <c r="D49" s="21"/>
      <c r="E49" s="22"/>
      <c r="F49" s="23"/>
      <c r="G49" s="23"/>
      <c r="H49" s="18"/>
      <c r="I49" s="7"/>
    </row>
    <row r="50" spans="1:9" ht="25.5" customHeight="1" thickBot="1" x14ac:dyDescent="0.2">
      <c r="A50" s="16"/>
      <c r="B50" s="20"/>
      <c r="C50" s="21"/>
      <c r="D50" s="21"/>
      <c r="E50" s="22"/>
      <c r="F50" s="23"/>
      <c r="G50" s="23"/>
      <c r="H50" s="18"/>
      <c r="I50" s="7"/>
    </row>
    <row r="51" spans="1:9" ht="25.5" customHeight="1" thickBot="1" x14ac:dyDescent="0.2">
      <c r="A51" s="16"/>
      <c r="B51" s="20"/>
      <c r="C51" s="21"/>
      <c r="D51" s="21"/>
      <c r="E51" s="22"/>
      <c r="F51" s="23"/>
      <c r="G51" s="23"/>
      <c r="H51" s="17"/>
    </row>
    <row r="52" spans="1:9" ht="25.5" customHeight="1" thickBot="1" x14ac:dyDescent="0.2">
      <c r="A52" s="16"/>
      <c r="B52" s="20"/>
      <c r="C52" s="21"/>
      <c r="D52" s="21"/>
      <c r="E52" s="22"/>
      <c r="F52" s="23"/>
      <c r="G52" s="23"/>
      <c r="H52" s="17"/>
    </row>
    <row r="53" spans="1:9" ht="25.5" customHeight="1" thickBot="1" x14ac:dyDescent="0.2">
      <c r="A53" s="16"/>
      <c r="B53" s="20"/>
      <c r="C53" s="21"/>
      <c r="D53" s="21"/>
      <c r="E53" s="22"/>
      <c r="F53" s="23"/>
      <c r="G53" s="23"/>
      <c r="H53" s="17"/>
    </row>
    <row r="54" spans="1:9" ht="25.5" customHeight="1" thickBot="1" x14ac:dyDescent="0.2">
      <c r="A54" s="16"/>
      <c r="B54" s="24"/>
      <c r="C54" s="23"/>
      <c r="D54" s="25"/>
      <c r="E54" s="26"/>
      <c r="F54" s="23"/>
      <c r="G54" s="23"/>
      <c r="H54" s="17"/>
    </row>
    <row r="55" spans="1:9" ht="25.5" customHeight="1" thickBot="1" x14ac:dyDescent="0.2">
      <c r="B55" s="19"/>
      <c r="C55" s="19"/>
      <c r="D55" s="19"/>
      <c r="E55" s="19"/>
      <c r="F55" s="19"/>
      <c r="G55" s="19"/>
    </row>
    <row r="56" spans="1:9" ht="25.5" customHeight="1" x14ac:dyDescent="0.15"/>
    <row r="57" spans="1:9" ht="25.5" customHeight="1" x14ac:dyDescent="0.15"/>
    <row r="58" spans="1:9" ht="25.5" customHeight="1" x14ac:dyDescent="0.15"/>
  </sheetData>
  <sheetProtection formatColumns="0"/>
  <mergeCells count="45">
    <mergeCell ref="B27:I28"/>
    <mergeCell ref="H17:I17"/>
    <mergeCell ref="H16:I16"/>
    <mergeCell ref="G26:H26"/>
    <mergeCell ref="B26:E26"/>
    <mergeCell ref="G20:G21"/>
    <mergeCell ref="H20:I21"/>
    <mergeCell ref="E34:I34"/>
    <mergeCell ref="B34:D34"/>
    <mergeCell ref="E33:I33"/>
    <mergeCell ref="B33:D33"/>
    <mergeCell ref="B32:D32"/>
    <mergeCell ref="E32:I32"/>
    <mergeCell ref="B31:D31"/>
    <mergeCell ref="E30:I30"/>
    <mergeCell ref="E31:I31"/>
    <mergeCell ref="B30:D30"/>
    <mergeCell ref="E29:I29"/>
    <mergeCell ref="B29:D29"/>
    <mergeCell ref="N3:O3"/>
    <mergeCell ref="A3:A5"/>
    <mergeCell ref="A6:A11"/>
    <mergeCell ref="G5:I5"/>
    <mergeCell ref="G8:I9"/>
    <mergeCell ref="H6:I6"/>
    <mergeCell ref="H7:I7"/>
    <mergeCell ref="G10:G11"/>
    <mergeCell ref="H10:I11"/>
    <mergeCell ref="G4:H4"/>
    <mergeCell ref="A12:A26"/>
    <mergeCell ref="B2:C2"/>
    <mergeCell ref="D2:F2"/>
    <mergeCell ref="H3:I3"/>
    <mergeCell ref="B1:C1"/>
    <mergeCell ref="D1:F1"/>
    <mergeCell ref="H1:I1"/>
    <mergeCell ref="H2:I2"/>
    <mergeCell ref="G1:G2"/>
    <mergeCell ref="B25:F25"/>
    <mergeCell ref="G25:H25"/>
    <mergeCell ref="G12:G13"/>
    <mergeCell ref="H12:I13"/>
    <mergeCell ref="H22:I22"/>
    <mergeCell ref="G15:I15"/>
    <mergeCell ref="G18:I19"/>
  </mergeCells>
  <dataValidations count="2">
    <dataValidation type="decimal" allowBlank="1" showInputMessage="1" showErrorMessage="1" error="This cell requires you to enter the number of times this day repeats through the year." prompt="Number of Occurrences Column Tip: Enter the number of times each of these days repeat for the school year.  If there are no occurrences, please put a &quot;0&quot;." sqref="E6:E13 E15:E22" xr:uid="{00000000-0002-0000-0000-000000000000}">
      <formula1>0</formula1>
      <formula2>50</formula2>
    </dataValidation>
    <dataValidation type="decimal" allowBlank="1" showInputMessage="1" showErrorMessage="1" error="This cell requires you to enter the number of times this day repeats through the year." prompt="This is total number of occurences, which should be equal to your total number of instruction." sqref="E23:E24 E14" xr:uid="{00000000-0002-0000-0000-000001000000}">
      <formula1>0</formula1>
      <formula2>50</formula2>
    </dataValidation>
  </dataValidations>
  <hyperlinks>
    <hyperlink ref="B6" location="'Mon-Day 1-S1'!A1" display="MON | Day 1 - Sem 1" xr:uid="{00000000-0004-0000-0000-000000000000}"/>
    <hyperlink ref="B7" location="'Tue-Day 2-S1'!A1" display="TUE | Day 2 - Sem 1" xr:uid="{00000000-0004-0000-0000-000001000000}"/>
    <hyperlink ref="B8" location="'Wed-Day 3-S1'!A1" display="WED | Day 3 - Sem 1" xr:uid="{00000000-0004-0000-0000-000002000000}"/>
    <hyperlink ref="B9" location="'Thu-Day 4-S1'!A1" display="THU | Day 4 - Sem 1" xr:uid="{00000000-0004-0000-0000-000003000000}"/>
    <hyperlink ref="B10" location="'Fri-Day 5-S1'!A1" display="FRI | Day 5 - Sem 1" xr:uid="{00000000-0004-0000-0000-000004000000}"/>
    <hyperlink ref="B11" location="'Day 6-S1'!A1" display="Day 6 - Sem 1" xr:uid="{00000000-0004-0000-0000-000005000000}"/>
    <hyperlink ref="E29" location="September!ColumnTitle1" display="September" xr:uid="{00000000-0004-0000-0000-000006000000}"/>
    <hyperlink ref="B29" location="August!Print_Titles" display="August" xr:uid="{00000000-0004-0000-0000-000007000000}"/>
    <hyperlink ref="B30" location="October!A1" display="October" xr:uid="{00000000-0004-0000-0000-000008000000}"/>
    <hyperlink ref="C30" location="October!A1" display="October!A1" xr:uid="{00000000-0004-0000-0000-000009000000}"/>
    <hyperlink ref="D30" location="October!A1" display="October!A1" xr:uid="{00000000-0004-0000-0000-00000A000000}"/>
    <hyperlink ref="E30" location="November!A1" display="November" xr:uid="{00000000-0004-0000-0000-00000B000000}"/>
    <hyperlink ref="F30" location="November!A1" display="November!A1" xr:uid="{00000000-0004-0000-0000-00000C000000}"/>
    <hyperlink ref="G30" location="November!A1" display="November!A1" xr:uid="{00000000-0004-0000-0000-00000D000000}"/>
    <hyperlink ref="H30" location="November!A1" display="November!A1" xr:uid="{00000000-0004-0000-0000-00000E000000}"/>
    <hyperlink ref="I30" location="November!A1" display="November!A1" xr:uid="{00000000-0004-0000-0000-00000F000000}"/>
    <hyperlink ref="B31" location="December!A1" display="December" xr:uid="{00000000-0004-0000-0000-000010000000}"/>
    <hyperlink ref="C31" location="December!A1" display="December!A1" xr:uid="{00000000-0004-0000-0000-000011000000}"/>
    <hyperlink ref="D31" location="December!A1" display="December!A1" xr:uid="{00000000-0004-0000-0000-000012000000}"/>
    <hyperlink ref="E31" location="January!A1" display="January" xr:uid="{00000000-0004-0000-0000-000013000000}"/>
    <hyperlink ref="F31" location="January!A1" display="January!A1" xr:uid="{00000000-0004-0000-0000-000014000000}"/>
    <hyperlink ref="G31" location="January!A1" display="January!A1" xr:uid="{00000000-0004-0000-0000-000015000000}"/>
    <hyperlink ref="H31" location="January!A1" display="January!A1" xr:uid="{00000000-0004-0000-0000-000016000000}"/>
    <hyperlink ref="I31" location="January!A1" display="January!A1" xr:uid="{00000000-0004-0000-0000-000017000000}"/>
    <hyperlink ref="B32" location="February!A1" display="February" xr:uid="{00000000-0004-0000-0000-000018000000}"/>
    <hyperlink ref="C32" location="February!A1" display="February!A1" xr:uid="{00000000-0004-0000-0000-000019000000}"/>
    <hyperlink ref="D32" location="February!A1" display="February!A1" xr:uid="{00000000-0004-0000-0000-00001A000000}"/>
    <hyperlink ref="E32" location="March!A1" display="March" xr:uid="{00000000-0004-0000-0000-00001B000000}"/>
    <hyperlink ref="F32" location="March!A1" display="March!A1" xr:uid="{00000000-0004-0000-0000-00001C000000}"/>
    <hyperlink ref="G32" location="March!A1" display="March!A1" xr:uid="{00000000-0004-0000-0000-00001D000000}"/>
    <hyperlink ref="H32" location="March!A1" display="March!A1" xr:uid="{00000000-0004-0000-0000-00001E000000}"/>
    <hyperlink ref="I32" location="March!A1" display="March!A1" xr:uid="{00000000-0004-0000-0000-00001F000000}"/>
    <hyperlink ref="B33" location="April!A1" display="April" xr:uid="{00000000-0004-0000-0000-000020000000}"/>
    <hyperlink ref="C33" location="April!A1" display="April!A1" xr:uid="{00000000-0004-0000-0000-000021000000}"/>
    <hyperlink ref="D33" location="April!A1" display="April!A1" xr:uid="{00000000-0004-0000-0000-000022000000}"/>
    <hyperlink ref="E33" location="May!A1" display="May" xr:uid="{00000000-0004-0000-0000-000023000000}"/>
    <hyperlink ref="F33" location="May!A1" display="May!A1" xr:uid="{00000000-0004-0000-0000-000024000000}"/>
    <hyperlink ref="G33" location="May!A1" display="May!A1" xr:uid="{00000000-0004-0000-0000-000025000000}"/>
    <hyperlink ref="H33" location="May!A1" display="May!A1" xr:uid="{00000000-0004-0000-0000-000026000000}"/>
    <hyperlink ref="I33" location="May!A1" display="May!A1" xr:uid="{00000000-0004-0000-0000-000027000000}"/>
    <hyperlink ref="B34" location="June!A1" display="June" xr:uid="{00000000-0004-0000-0000-000028000000}"/>
    <hyperlink ref="C34" location="June!A1" display="June!A1" xr:uid="{00000000-0004-0000-0000-000029000000}"/>
    <hyperlink ref="D34" location="June!A1" display="June!A1" xr:uid="{00000000-0004-0000-0000-00002A000000}"/>
    <hyperlink ref="B12" location="'Early Out 1-S1'!A1" display="Early Out 1 - Sem 1" xr:uid="{00000000-0004-0000-0000-00002B000000}"/>
    <hyperlink ref="B13" location="'Early Out 2-S1'!A1" display="Early Out 2 - Sem 1" xr:uid="{00000000-0004-0000-0000-00002C000000}"/>
    <hyperlink ref="B15" location="'Mon-Day 1-S2'!A1" display="MON | Day 1 - Sem 2" xr:uid="{00000000-0004-0000-0000-00002D000000}"/>
    <hyperlink ref="B16" location="'Tue-Day 2-S2'!A1" display="TUE | Day 2 - Sem 2" xr:uid="{00000000-0004-0000-0000-00002E000000}"/>
    <hyperlink ref="B17" location="'Wed-Day 3-S2'!A1" display="WED | Day 3 - Sem 2" xr:uid="{00000000-0004-0000-0000-00002F000000}"/>
    <hyperlink ref="B18" location="'Thu-Day 4-S2'!A1" display="THU | Day 4 - Sem 2" xr:uid="{00000000-0004-0000-0000-000030000000}"/>
    <hyperlink ref="B19" location="'Fri-Day 5-S2'!A1" display="FRI | Day 5 - Sem 2" xr:uid="{00000000-0004-0000-0000-000031000000}"/>
    <hyperlink ref="B20" location="'Day 6-S2'!A1" display="Day 6 - Sem 2" xr:uid="{00000000-0004-0000-0000-000032000000}"/>
    <hyperlink ref="B21" location="'Early Out 1-S2'!A1" display="Early Out 1 - Sem 2" xr:uid="{00000000-0004-0000-0000-000033000000}"/>
    <hyperlink ref="B22" location="'Early Out 2-S2'!A1" display="Early Out 2 - Sem 2" xr:uid="{00000000-0004-0000-0000-000034000000}"/>
    <hyperlink ref="B29:D29" location="August!A1" display="August" xr:uid="{00000000-0004-0000-0000-000035000000}"/>
    <hyperlink ref="E29:I29" location="September!A1" display="September" xr:uid="{00000000-0004-0000-0000-000036000000}"/>
    <hyperlink ref="B30:D30" location="October!A1" display="October" xr:uid="{00000000-0004-0000-0000-000037000000}"/>
    <hyperlink ref="E30:I30" location="November!A1" display="November" xr:uid="{00000000-0004-0000-0000-000038000000}"/>
    <hyperlink ref="B31:D31" location="December!A1" display="December" xr:uid="{00000000-0004-0000-0000-000039000000}"/>
    <hyperlink ref="E31:I31" location="January!A1" display="January" xr:uid="{00000000-0004-0000-0000-00003A000000}"/>
    <hyperlink ref="B32:D32" location="February!A1" display="February" xr:uid="{00000000-0004-0000-0000-00003B000000}"/>
    <hyperlink ref="E32:I32" location="March!A1" display="March" xr:uid="{00000000-0004-0000-0000-00003C000000}"/>
    <hyperlink ref="B33:D33" location="April!A1" display="April" xr:uid="{00000000-0004-0000-0000-00003D000000}"/>
    <hyperlink ref="E33:I33" location="May!A1" display="May" xr:uid="{00000000-0004-0000-0000-00003E000000}"/>
    <hyperlink ref="B34:D34" location="June!A1" display="June" xr:uid="{00000000-0004-0000-0000-00003F000000}"/>
    <hyperlink ref="E34" location="November!A1" display="November" xr:uid="{00000000-0004-0000-0000-000040000000}"/>
    <hyperlink ref="F34" location="November!A1" display="November!A1" xr:uid="{00000000-0004-0000-0000-000041000000}"/>
    <hyperlink ref="G34" location="November!A1" display="November!A1" xr:uid="{00000000-0004-0000-0000-000042000000}"/>
    <hyperlink ref="H34" location="November!A1" display="November!A1" xr:uid="{00000000-0004-0000-0000-000043000000}"/>
    <hyperlink ref="I34" location="November!A1" display="November!A1" xr:uid="{00000000-0004-0000-0000-000044000000}"/>
    <hyperlink ref="E34:I34" location="July!A1" display="July" xr:uid="{00000000-0004-0000-0000-000045000000}"/>
  </hyperlinks>
  <printOptions horizontalCentered="1"/>
  <pageMargins left="0.23622047244094491" right="0.23622047244094491" top="0.19685039370078741" bottom="0.19685039370078741" header="0.31496062992125984" footer="0.31496062992125984"/>
  <pageSetup scale="56"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tint="-0.14999847407452621"/>
    <pageSetUpPr autoPageBreaks="0" fitToPage="1"/>
  </sheetPr>
  <dimension ref="A1:K38"/>
  <sheetViews>
    <sheetView showGridLines="0" zoomScale="80" zoomScaleNormal="80" workbookViewId="0">
      <pane xSplit="8" ySplit="3" topLeftCell="I18"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1.83203125" customWidth="1"/>
    <col min="3" max="3" width="16.5" customWidth="1"/>
    <col min="4" max="4" width="17.83203125" customWidth="1"/>
    <col min="5" max="5" width="17.1640625" customWidth="1"/>
    <col min="6" max="6" width="15.83203125" customWidth="1"/>
    <col min="7" max="7" width="10.83203125" customWidth="1"/>
    <col min="8" max="8" width="12.1640625" customWidth="1"/>
    <col min="9" max="9" width="16.1640625" customWidth="1"/>
    <col min="10" max="10" width="18.83203125" customWidth="1"/>
    <col min="11" max="11" width="2.1640625" customWidth="1"/>
  </cols>
  <sheetData>
    <row r="1" spans="1:11" ht="69" customHeight="1" thickBot="1" x14ac:dyDescent="0.4">
      <c r="B1" s="151" t="s">
        <v>99</v>
      </c>
      <c r="C1" s="1"/>
      <c r="D1" s="32"/>
      <c r="E1" s="48" t="s">
        <v>51</v>
      </c>
      <c r="F1" s="49">
        <f>C2+F2</f>
        <v>0</v>
      </c>
      <c r="G1" s="453" t="s">
        <v>20</v>
      </c>
      <c r="H1" s="454"/>
      <c r="I1" s="132"/>
    </row>
    <row r="2" spans="1:11" ht="70.5" customHeight="1" thickBot="1" x14ac:dyDescent="0.25">
      <c r="A2" s="16"/>
      <c r="B2" s="35" t="s">
        <v>40</v>
      </c>
      <c r="C2" s="38">
        <f>C38</f>
        <v>0</v>
      </c>
      <c r="D2" s="36" t="s">
        <v>18</v>
      </c>
      <c r="E2" s="37" t="s">
        <v>41</v>
      </c>
      <c r="F2" s="39">
        <f>E38</f>
        <v>0</v>
      </c>
      <c r="G2" s="455" t="s">
        <v>18</v>
      </c>
      <c r="H2" s="456"/>
      <c r="I2" s="33"/>
      <c r="J2" s="3"/>
    </row>
    <row r="3" spans="1:11" ht="32.25" customHeight="1" thickBot="1" x14ac:dyDescent="0.25">
      <c r="B3" s="50" t="s">
        <v>3</v>
      </c>
      <c r="C3" s="51" t="s">
        <v>1</v>
      </c>
      <c r="D3" s="51" t="s">
        <v>2</v>
      </c>
      <c r="E3" s="51" t="s">
        <v>16</v>
      </c>
      <c r="F3" s="104" t="s">
        <v>21</v>
      </c>
      <c r="G3" s="52" t="s">
        <v>111</v>
      </c>
      <c r="H3" s="168" t="s">
        <v>48</v>
      </c>
      <c r="I3" s="2"/>
      <c r="J3" s="3"/>
    </row>
    <row r="4" spans="1:11" ht="25.5" customHeight="1" thickBot="1" x14ac:dyDescent="0.2">
      <c r="B4" s="125" t="s">
        <v>72</v>
      </c>
      <c r="C4" s="85"/>
      <c r="D4" s="85"/>
      <c r="E4" s="90">
        <f t="shared" ref="E4:E13" si="0">IFERROR((D4-C4)*24*60,0)</f>
        <v>0</v>
      </c>
      <c r="F4" s="95"/>
      <c r="G4" s="95"/>
      <c r="H4" s="167"/>
      <c r="I4" s="4"/>
      <c r="J4" s="5"/>
      <c r="K4" t="s">
        <v>0</v>
      </c>
    </row>
    <row r="5" spans="1:11" ht="25.5" customHeight="1" thickBot="1" x14ac:dyDescent="0.2">
      <c r="B5" s="126" t="s">
        <v>59</v>
      </c>
      <c r="C5" s="86"/>
      <c r="D5" s="86"/>
      <c r="E5" s="90">
        <f t="shared" si="0"/>
        <v>0</v>
      </c>
      <c r="F5" s="95"/>
      <c r="G5" s="95"/>
      <c r="H5" s="167"/>
      <c r="I5" s="6"/>
      <c r="J5" s="6"/>
      <c r="K5" t="s">
        <v>0</v>
      </c>
    </row>
    <row r="6" spans="1:11" ht="25.5" customHeight="1" thickBot="1" x14ac:dyDescent="0.2">
      <c r="B6" s="127" t="s">
        <v>4</v>
      </c>
      <c r="C6" s="84"/>
      <c r="D6" s="84"/>
      <c r="E6" s="89">
        <f t="shared" si="0"/>
        <v>0</v>
      </c>
      <c r="F6" s="96">
        <f>E6</f>
        <v>0</v>
      </c>
      <c r="G6" s="164"/>
      <c r="H6" s="95"/>
      <c r="I6" s="7"/>
      <c r="J6" s="7"/>
    </row>
    <row r="7" spans="1:11" ht="25.5" customHeight="1" thickBot="1" x14ac:dyDescent="0.2">
      <c r="B7" s="126" t="s">
        <v>7</v>
      </c>
      <c r="C7" s="86"/>
      <c r="D7" s="86"/>
      <c r="E7" s="90">
        <f t="shared" si="0"/>
        <v>0</v>
      </c>
      <c r="F7" s="95"/>
      <c r="G7" s="95"/>
      <c r="H7" s="167"/>
      <c r="I7" s="7"/>
      <c r="J7" s="7"/>
    </row>
    <row r="8" spans="1:11" ht="25.5" customHeight="1" thickBot="1" x14ac:dyDescent="0.2">
      <c r="B8" s="127" t="s">
        <v>5</v>
      </c>
      <c r="C8" s="84"/>
      <c r="D8" s="84"/>
      <c r="E8" s="89">
        <f t="shared" si="0"/>
        <v>0</v>
      </c>
      <c r="F8" s="96">
        <f>E8</f>
        <v>0</v>
      </c>
      <c r="G8" s="164"/>
      <c r="H8" s="95"/>
      <c r="I8" s="92"/>
      <c r="J8" s="7"/>
    </row>
    <row r="9" spans="1:11" ht="25.5" customHeight="1" thickBot="1" x14ac:dyDescent="0.2">
      <c r="B9" s="126" t="s">
        <v>7</v>
      </c>
      <c r="C9" s="86"/>
      <c r="D9" s="86"/>
      <c r="E9" s="90">
        <f t="shared" si="0"/>
        <v>0</v>
      </c>
      <c r="F9" s="95"/>
      <c r="G9" s="95"/>
      <c r="H9" s="167"/>
      <c r="I9" s="7"/>
      <c r="J9" s="7"/>
    </row>
    <row r="10" spans="1:11" ht="25.5" customHeight="1" thickBot="1" x14ac:dyDescent="0.2">
      <c r="B10" s="127" t="s">
        <v>6</v>
      </c>
      <c r="C10" s="84"/>
      <c r="D10" s="84"/>
      <c r="E10" s="89">
        <f t="shared" si="0"/>
        <v>0</v>
      </c>
      <c r="F10" s="96">
        <f>E10</f>
        <v>0</v>
      </c>
      <c r="G10" s="164"/>
      <c r="H10" s="95"/>
      <c r="I10" s="7"/>
      <c r="J10" s="7"/>
    </row>
    <row r="11" spans="1:11" ht="25.5" customHeight="1" thickBot="1" x14ac:dyDescent="0.2">
      <c r="B11" s="126" t="s">
        <v>7</v>
      </c>
      <c r="C11" s="86"/>
      <c r="D11" s="86"/>
      <c r="E11" s="90">
        <f t="shared" si="0"/>
        <v>0</v>
      </c>
      <c r="F11" s="95"/>
      <c r="G11" s="95"/>
      <c r="H11" s="167"/>
      <c r="I11" s="7"/>
      <c r="J11" s="7"/>
    </row>
    <row r="12" spans="1:11" ht="36" customHeight="1" thickBot="1" x14ac:dyDescent="0.2">
      <c r="B12" s="126" t="s">
        <v>73</v>
      </c>
      <c r="C12" s="86"/>
      <c r="D12" s="86"/>
      <c r="E12" s="90">
        <f t="shared" si="0"/>
        <v>0</v>
      </c>
      <c r="F12" s="95"/>
      <c r="G12" s="95"/>
      <c r="H12" s="167"/>
      <c r="I12" s="7"/>
      <c r="J12" s="7"/>
    </row>
    <row r="13" spans="1:11" ht="25.5" customHeight="1" thickBot="1" x14ac:dyDescent="0.2">
      <c r="B13" s="126" t="s">
        <v>7</v>
      </c>
      <c r="C13" s="86"/>
      <c r="D13" s="86"/>
      <c r="E13" s="90">
        <f t="shared" si="0"/>
        <v>0</v>
      </c>
      <c r="F13" s="95"/>
      <c r="G13" s="95"/>
      <c r="H13" s="167"/>
      <c r="I13" s="7"/>
      <c r="J13" s="7"/>
    </row>
    <row r="14" spans="1:11" ht="25.5" customHeight="1" thickBot="1" x14ac:dyDescent="0.2">
      <c r="B14" s="127" t="s">
        <v>136</v>
      </c>
      <c r="C14" s="84"/>
      <c r="D14" s="84"/>
      <c r="E14" s="89">
        <f>IFERROR((D14-C14)*24*60,0)</f>
        <v>0</v>
      </c>
      <c r="F14" s="96">
        <f>E14</f>
        <v>0</v>
      </c>
      <c r="G14" s="164"/>
      <c r="H14" s="95"/>
      <c r="I14" s="7"/>
      <c r="J14" s="7"/>
    </row>
    <row r="15" spans="1:11" ht="25.5" customHeight="1" thickBot="1" x14ac:dyDescent="0.2">
      <c r="B15" s="126" t="s">
        <v>7</v>
      </c>
      <c r="C15" s="86"/>
      <c r="D15" s="86"/>
      <c r="E15" s="90">
        <f>IFERROR((D15-C15)*24*60,0)</f>
        <v>0</v>
      </c>
      <c r="F15" s="95"/>
      <c r="G15" s="95"/>
      <c r="H15" s="167"/>
      <c r="I15" s="7"/>
      <c r="J15" s="7"/>
    </row>
    <row r="16" spans="1: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6" t="s">
        <v>9</v>
      </c>
      <c r="C23" s="86"/>
      <c r="D23" s="86"/>
      <c r="E23" s="90">
        <f t="shared" ref="E23:E36" si="2">IFERROR((D23-C23)*24*60,0)</f>
        <v>0</v>
      </c>
      <c r="F23" s="95"/>
      <c r="G23" s="95"/>
      <c r="H23" s="167"/>
    </row>
    <row r="24" spans="2:10" ht="36" customHeight="1" thickBot="1" x14ac:dyDescent="0.2">
      <c r="B24" s="126" t="s">
        <v>17</v>
      </c>
      <c r="C24" s="86"/>
      <c r="D24" s="86"/>
      <c r="E24" s="90">
        <f t="shared" si="2"/>
        <v>0</v>
      </c>
      <c r="F24" s="95"/>
      <c r="G24" s="95"/>
      <c r="H24" s="167"/>
    </row>
    <row r="25" spans="2:10" ht="25.5" customHeight="1" thickBot="1" x14ac:dyDescent="0.2">
      <c r="B25" s="126" t="s">
        <v>7</v>
      </c>
      <c r="C25" s="86"/>
      <c r="D25" s="86"/>
      <c r="E25" s="90">
        <f t="shared" si="2"/>
        <v>0</v>
      </c>
      <c r="F25" s="95"/>
      <c r="G25" s="95"/>
      <c r="H25" s="167"/>
    </row>
    <row r="26" spans="2:10" ht="25.5" customHeight="1" thickBot="1" x14ac:dyDescent="0.2">
      <c r="B26" s="127" t="s">
        <v>10</v>
      </c>
      <c r="C26" s="84"/>
      <c r="D26" s="84"/>
      <c r="E26" s="89">
        <f t="shared" si="2"/>
        <v>0</v>
      </c>
      <c r="F26" s="96">
        <f>E26</f>
        <v>0</v>
      </c>
      <c r="G26" s="164"/>
      <c r="H26" s="95"/>
    </row>
    <row r="27" spans="2:10" ht="25.5" customHeight="1" thickBot="1" x14ac:dyDescent="0.2">
      <c r="B27" s="126" t="s">
        <v>7</v>
      </c>
      <c r="C27" s="86"/>
      <c r="D27" s="86"/>
      <c r="E27" s="90">
        <f t="shared" si="2"/>
        <v>0</v>
      </c>
      <c r="F27" s="95"/>
      <c r="G27" s="95"/>
      <c r="H27" s="167"/>
    </row>
    <row r="28" spans="2:10" ht="36" customHeight="1" thickBot="1" x14ac:dyDescent="0.2">
      <c r="B28" s="126" t="s">
        <v>15</v>
      </c>
      <c r="C28" s="86"/>
      <c r="D28" s="86"/>
      <c r="E28" s="90">
        <f t="shared" si="2"/>
        <v>0</v>
      </c>
      <c r="F28" s="95"/>
      <c r="G28" s="95"/>
      <c r="H28" s="167"/>
    </row>
    <row r="29" spans="2:10" ht="25.5" customHeight="1" thickBot="1" x14ac:dyDescent="0.2">
      <c r="B29" s="126" t="s">
        <v>7</v>
      </c>
      <c r="C29" s="86"/>
      <c r="D29" s="86"/>
      <c r="E29" s="90">
        <f t="shared" si="2"/>
        <v>0</v>
      </c>
      <c r="F29" s="95"/>
      <c r="G29" s="95"/>
      <c r="H29" s="167"/>
    </row>
    <row r="30" spans="2:10" ht="28.5" customHeight="1" thickBot="1" x14ac:dyDescent="0.2">
      <c r="B30" s="127" t="s">
        <v>11</v>
      </c>
      <c r="C30" s="84"/>
      <c r="D30" s="84"/>
      <c r="E30" s="89">
        <f t="shared" si="2"/>
        <v>0</v>
      </c>
      <c r="F30" s="96">
        <f>E30</f>
        <v>0</v>
      </c>
      <c r="G30" s="164"/>
      <c r="H30" s="95"/>
    </row>
    <row r="31" spans="2:10" ht="25.5" customHeight="1" thickBot="1" x14ac:dyDescent="0.2">
      <c r="B31" s="126" t="s">
        <v>7</v>
      </c>
      <c r="C31" s="86"/>
      <c r="D31" s="86"/>
      <c r="E31" s="90">
        <f t="shared" si="2"/>
        <v>0</v>
      </c>
      <c r="F31" s="95"/>
      <c r="G31" s="95"/>
      <c r="H31" s="167"/>
    </row>
    <row r="32" spans="2:10" ht="25.5" customHeight="1" thickBot="1" x14ac:dyDescent="0.2">
      <c r="B32" s="127" t="s">
        <v>12</v>
      </c>
      <c r="C32" s="84"/>
      <c r="D32" s="84"/>
      <c r="E32" s="89">
        <f t="shared" si="2"/>
        <v>0</v>
      </c>
      <c r="F32" s="96">
        <f>E32</f>
        <v>0</v>
      </c>
      <c r="G32" s="164"/>
      <c r="H32" s="95"/>
    </row>
    <row r="33" spans="2:10" ht="25.5" customHeight="1" thickBot="1" x14ac:dyDescent="0.2">
      <c r="B33" s="126" t="s">
        <v>7</v>
      </c>
      <c r="C33" s="86"/>
      <c r="D33" s="86"/>
      <c r="E33" s="90">
        <f t="shared" si="2"/>
        <v>0</v>
      </c>
      <c r="F33" s="95"/>
      <c r="G33" s="95"/>
      <c r="H33" s="167"/>
    </row>
    <row r="34" spans="2:10" ht="25.5" customHeight="1" thickBot="1" x14ac:dyDescent="0.2">
      <c r="B34" s="127" t="s">
        <v>13</v>
      </c>
      <c r="C34" s="84"/>
      <c r="D34" s="84"/>
      <c r="E34" s="89">
        <f t="shared" si="2"/>
        <v>0</v>
      </c>
      <c r="F34" s="96">
        <f>E34</f>
        <v>0</v>
      </c>
      <c r="G34" s="164"/>
      <c r="H34" s="95"/>
    </row>
    <row r="35" spans="2:10" ht="25.5" customHeight="1" thickBot="1" x14ac:dyDescent="0.2">
      <c r="B35" s="126" t="s">
        <v>7</v>
      </c>
      <c r="C35" s="86"/>
      <c r="D35" s="86"/>
      <c r="E35" s="90">
        <f t="shared" si="2"/>
        <v>0</v>
      </c>
      <c r="F35" s="95"/>
      <c r="G35" s="95"/>
      <c r="H35" s="167"/>
      <c r="I35" s="7"/>
      <c r="J35" s="7"/>
    </row>
    <row r="36" spans="2:10" ht="36" customHeight="1" thickBot="1" x14ac:dyDescent="0.2">
      <c r="B36" s="128" t="s">
        <v>14</v>
      </c>
      <c r="C36" s="87"/>
      <c r="D36" s="87"/>
      <c r="E36" s="91">
        <f t="shared" si="2"/>
        <v>0</v>
      </c>
      <c r="F36" s="165"/>
      <c r="G36" s="165"/>
      <c r="H36" s="169"/>
      <c r="I36" s="7"/>
      <c r="J36" s="7"/>
    </row>
    <row r="37" spans="2:10" ht="29.25" customHeight="1" thickBot="1" x14ac:dyDescent="0.2">
      <c r="B37" s="129"/>
      <c r="C37" s="46"/>
      <c r="D37" s="47"/>
      <c r="E37" s="88"/>
      <c r="F37" s="83">
        <f>F6+F8+F10+F14+F16+F21+F26+F30+F32+F34</f>
        <v>0</v>
      </c>
      <c r="G37" s="166">
        <f>G6+G8+G10+G14+G16+G21+G26+G30+G32+G34</f>
        <v>0</v>
      </c>
      <c r="H37" s="94">
        <f>H4+H5+H7+H9+H11+H12+H13+H15+H17+H18+H19+H20+H22+H23+H24+H25+H27+H28+H29+H31+H33+H35+H36</f>
        <v>0</v>
      </c>
      <c r="I37" s="7"/>
      <c r="J37" s="7"/>
    </row>
    <row r="38" spans="2:10" ht="48.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900-000000000000}">
      <formula1>0</formula1>
      <formula2>120</formula2>
    </dataValidation>
    <dataValidation allowBlank="1" showInputMessage="1" showErrorMessage="1" prompt="adsfa" sqref="I1" xr:uid="{00000000-0002-0000-09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16 F8 F10 F14 F21" xr:uid="{00000000-0002-0000-09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900-000003000000}">
      <formula1>0</formula1>
      <formula2>120</formula2>
    </dataValidation>
  </dataValidations>
  <hyperlinks>
    <hyperlink ref="G1" location="'Hours Summary'!A1" display="Return to Main" xr:uid="{00000000-0004-0000-0900-000000000000}"/>
  </hyperlinks>
  <printOptions horizontalCentered="1"/>
  <pageMargins left="0.25" right="0.25"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14999847407452621"/>
    <pageSetUpPr autoPageBreaks="0" fitToPage="1"/>
  </sheetPr>
  <dimension ref="B1:K38"/>
  <sheetViews>
    <sheetView showGridLines="0" zoomScale="80" zoomScaleNormal="80" workbookViewId="0">
      <pane xSplit="8" ySplit="3" topLeftCell="I23"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5" width="18"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2" t="s">
        <v>101</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
        <v>72</v>
      </c>
      <c r="C4" s="85"/>
      <c r="D4" s="85"/>
      <c r="E4" s="90">
        <f t="shared" ref="E4:E13" si="0">IFERROR((D4-C4)*24*60,0)</f>
        <v>0</v>
      </c>
      <c r="F4" s="95"/>
      <c r="G4" s="95"/>
      <c r="H4" s="167"/>
      <c r="I4" s="4"/>
      <c r="J4" s="5"/>
      <c r="K4" t="s">
        <v>0</v>
      </c>
    </row>
    <row r="5" spans="2:11" ht="25.5" customHeight="1" thickBot="1" x14ac:dyDescent="0.2">
      <c r="B5" s="126" t="s">
        <v>59</v>
      </c>
      <c r="C5" s="86"/>
      <c r="D5" s="86"/>
      <c r="E5" s="90">
        <f t="shared" si="0"/>
        <v>0</v>
      </c>
      <c r="F5" s="95"/>
      <c r="G5" s="95"/>
      <c r="H5" s="167"/>
      <c r="I5" s="6"/>
      <c r="J5" s="6"/>
      <c r="K5" t="s">
        <v>0</v>
      </c>
    </row>
    <row r="6" spans="2:11" ht="25.5" customHeight="1" thickBot="1" x14ac:dyDescent="0.2">
      <c r="B6" s="127" t="s">
        <v>4</v>
      </c>
      <c r="C6" s="84"/>
      <c r="D6" s="84"/>
      <c r="E6" s="89">
        <f t="shared" si="0"/>
        <v>0</v>
      </c>
      <c r="F6" s="96">
        <f>E6</f>
        <v>0</v>
      </c>
      <c r="G6" s="164"/>
      <c r="H6" s="95"/>
      <c r="I6" s="7"/>
      <c r="J6" s="7"/>
    </row>
    <row r="7" spans="2:11" ht="25.5" customHeight="1" thickBot="1" x14ac:dyDescent="0.2">
      <c r="B7" s="126" t="s">
        <v>7</v>
      </c>
      <c r="C7" s="86"/>
      <c r="D7" s="86"/>
      <c r="E7" s="90">
        <f t="shared" si="0"/>
        <v>0</v>
      </c>
      <c r="F7" s="95"/>
      <c r="G7" s="95"/>
      <c r="H7" s="167"/>
      <c r="I7" s="7"/>
      <c r="J7" s="7"/>
    </row>
    <row r="8" spans="2:11" ht="25.5" customHeight="1" thickBot="1" x14ac:dyDescent="0.2">
      <c r="B8" s="127" t="s">
        <v>5</v>
      </c>
      <c r="C8" s="84"/>
      <c r="D8" s="84"/>
      <c r="E8" s="89">
        <f t="shared" si="0"/>
        <v>0</v>
      </c>
      <c r="F8" s="96">
        <f>E8</f>
        <v>0</v>
      </c>
      <c r="G8" s="164"/>
      <c r="H8" s="95"/>
      <c r="I8" s="7"/>
      <c r="J8" s="7"/>
    </row>
    <row r="9" spans="2:11" ht="25.5" customHeight="1" thickBot="1" x14ac:dyDescent="0.2">
      <c r="B9" s="126" t="s">
        <v>7</v>
      </c>
      <c r="C9" s="86"/>
      <c r="D9" s="86"/>
      <c r="E9" s="90">
        <f t="shared" si="0"/>
        <v>0</v>
      </c>
      <c r="F9" s="95"/>
      <c r="G9" s="95"/>
      <c r="H9" s="167"/>
      <c r="I9" s="7"/>
      <c r="J9" s="7"/>
    </row>
    <row r="10" spans="2:11" ht="25.5" customHeight="1" thickBot="1" x14ac:dyDescent="0.2">
      <c r="B10" s="127" t="s">
        <v>6</v>
      </c>
      <c r="C10" s="84"/>
      <c r="D10" s="84"/>
      <c r="E10" s="89">
        <f t="shared" si="0"/>
        <v>0</v>
      </c>
      <c r="F10" s="96">
        <f>E10</f>
        <v>0</v>
      </c>
      <c r="G10" s="164"/>
      <c r="H10" s="95"/>
      <c r="I10" s="7"/>
      <c r="J10" s="7"/>
    </row>
    <row r="11" spans="2:11" ht="25.5" customHeight="1" thickBot="1" x14ac:dyDescent="0.2">
      <c r="B11" s="126" t="s">
        <v>7</v>
      </c>
      <c r="C11" s="86"/>
      <c r="D11" s="86"/>
      <c r="E11" s="90">
        <f t="shared" si="0"/>
        <v>0</v>
      </c>
      <c r="F11" s="95"/>
      <c r="G11" s="95"/>
      <c r="H11" s="167"/>
      <c r="I11" s="7"/>
      <c r="J11" s="7"/>
    </row>
    <row r="12" spans="2:11" ht="36" customHeight="1" thickBot="1" x14ac:dyDescent="0.2">
      <c r="B12" s="126" t="s">
        <v>73</v>
      </c>
      <c r="C12" s="86"/>
      <c r="D12" s="86"/>
      <c r="E12" s="90">
        <f t="shared" si="0"/>
        <v>0</v>
      </c>
      <c r="F12" s="95"/>
      <c r="G12" s="95"/>
      <c r="H12" s="167"/>
      <c r="I12" s="7"/>
      <c r="J12" s="7"/>
    </row>
    <row r="13" spans="2:11" ht="25.5" customHeight="1" thickBot="1" x14ac:dyDescent="0.2">
      <c r="B13" s="126" t="s">
        <v>7</v>
      </c>
      <c r="C13" s="86"/>
      <c r="D13" s="86"/>
      <c r="E13" s="90">
        <f t="shared" si="0"/>
        <v>0</v>
      </c>
      <c r="F13" s="95"/>
      <c r="G13" s="95"/>
      <c r="H13" s="167"/>
      <c r="I13" s="7"/>
      <c r="J13" s="7"/>
    </row>
    <row r="14" spans="2:11" ht="25.5" customHeight="1" thickBot="1" x14ac:dyDescent="0.2">
      <c r="B14" s="127" t="s">
        <v>136</v>
      </c>
      <c r="C14" s="84"/>
      <c r="D14" s="84"/>
      <c r="E14" s="89">
        <f>IFERROR((D14-C14)*24*60,0)</f>
        <v>0</v>
      </c>
      <c r="F14" s="96">
        <f>E14</f>
        <v>0</v>
      </c>
      <c r="G14" s="164"/>
      <c r="H14" s="95"/>
      <c r="I14" s="7"/>
      <c r="J14" s="7"/>
    </row>
    <row r="15" spans="2:11" ht="25.5" customHeight="1" thickBot="1" x14ac:dyDescent="0.2">
      <c r="B15" s="126" t="s">
        <v>7</v>
      </c>
      <c r="C15" s="86"/>
      <c r="D15" s="86"/>
      <c r="E15" s="90">
        <f>IFERROR((D15-C15)*24*60,0)</f>
        <v>0</v>
      </c>
      <c r="F15" s="95"/>
      <c r="G15" s="95"/>
      <c r="H15" s="167"/>
      <c r="I15" s="7"/>
      <c r="J15" s="7"/>
    </row>
    <row r="16" spans="2: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5" t="str">
        <f>'Mon-Day 1-S2'!B23</f>
        <v>Lunch Supervision</v>
      </c>
      <c r="C23" s="85"/>
      <c r="D23" s="85"/>
      <c r="E23" s="90">
        <f t="shared" ref="E23:E36" si="2">IFERROR((D23-C23)*24*60,0)</f>
        <v>0</v>
      </c>
      <c r="F23" s="95"/>
      <c r="G23" s="95"/>
      <c r="H23" s="167"/>
    </row>
    <row r="24" spans="2:10" ht="32.25" customHeight="1" thickBot="1" x14ac:dyDescent="0.2">
      <c r="B24" s="125" t="str">
        <f>'Mon-Day 1-S2'!B24</f>
        <v>Lunch Recess Supervision</v>
      </c>
      <c r="C24" s="85"/>
      <c r="D24" s="85"/>
      <c r="E24" s="90">
        <f t="shared" si="2"/>
        <v>0</v>
      </c>
      <c r="F24" s="95"/>
      <c r="G24" s="95"/>
      <c r="H24" s="167"/>
    </row>
    <row r="25" spans="2:10" ht="25.5" customHeight="1" thickBot="1" x14ac:dyDescent="0.2">
      <c r="B25" s="125" t="str">
        <f>'Mon-Day 1-S2'!B25</f>
        <v>Transition/Break</v>
      </c>
      <c r="C25" s="85"/>
      <c r="D25" s="85"/>
      <c r="E25" s="90">
        <f t="shared" si="2"/>
        <v>0</v>
      </c>
      <c r="F25" s="95"/>
      <c r="G25" s="95"/>
      <c r="H25" s="167"/>
    </row>
    <row r="26" spans="2:10" ht="25.5" customHeight="1" thickBot="1" x14ac:dyDescent="0.2">
      <c r="B26" s="131" t="str">
        <f>'Mon-Day 1-S2'!B26</f>
        <v>Block 7</v>
      </c>
      <c r="C26" s="93"/>
      <c r="D26" s="93"/>
      <c r="E26" s="89">
        <f t="shared" si="2"/>
        <v>0</v>
      </c>
      <c r="F26" s="96">
        <f>E26</f>
        <v>0</v>
      </c>
      <c r="G26" s="164"/>
      <c r="H26" s="95"/>
    </row>
    <row r="27" spans="2:10" ht="25.5" customHeight="1" thickBot="1" x14ac:dyDescent="0.2">
      <c r="B27" s="125" t="str">
        <f>'Mon-Day 1-S2'!B27</f>
        <v>Transition/Break</v>
      </c>
      <c r="C27" s="85"/>
      <c r="D27" s="85"/>
      <c r="E27" s="90">
        <f t="shared" si="2"/>
        <v>0</v>
      </c>
      <c r="F27" s="95"/>
      <c r="G27" s="95"/>
      <c r="H27" s="167"/>
    </row>
    <row r="28" spans="2:10" ht="32.25" customHeight="1" thickBot="1" x14ac:dyDescent="0.2">
      <c r="B28" s="125" t="str">
        <f>'Mon-Day 1-S2'!B28</f>
        <v>PM Recess Supervision</v>
      </c>
      <c r="C28" s="85"/>
      <c r="D28" s="85"/>
      <c r="E28" s="90">
        <f t="shared" si="2"/>
        <v>0</v>
      </c>
      <c r="F28" s="95"/>
      <c r="G28" s="95"/>
      <c r="H28" s="167"/>
    </row>
    <row r="29" spans="2:10" ht="25.5" customHeight="1" thickBot="1" x14ac:dyDescent="0.2">
      <c r="B29" s="125" t="str">
        <f>'Mon-Day 1-S2'!B29</f>
        <v>Transition/Break</v>
      </c>
      <c r="C29" s="85"/>
      <c r="D29" s="85"/>
      <c r="E29" s="90">
        <f t="shared" si="2"/>
        <v>0</v>
      </c>
      <c r="F29" s="95"/>
      <c r="G29" s="95"/>
      <c r="H29" s="167"/>
    </row>
    <row r="30" spans="2:10" ht="28.5" customHeight="1" thickBot="1" x14ac:dyDescent="0.2">
      <c r="B30" s="131" t="str">
        <f>'Mon-Day 1-S2'!B30</f>
        <v>Block 8</v>
      </c>
      <c r="C30" s="93"/>
      <c r="D30" s="93"/>
      <c r="E30" s="89">
        <f t="shared" si="2"/>
        <v>0</v>
      </c>
      <c r="F30" s="96">
        <f>E30</f>
        <v>0</v>
      </c>
      <c r="G30" s="164"/>
      <c r="H30" s="95"/>
    </row>
    <row r="31" spans="2:10" ht="25.5" customHeight="1" thickBot="1" x14ac:dyDescent="0.2">
      <c r="B31" s="125" t="str">
        <f>'Mon-Day 1-S2'!B31</f>
        <v>Transition/Break</v>
      </c>
      <c r="C31" s="85"/>
      <c r="D31" s="85"/>
      <c r="E31" s="90">
        <f t="shared" si="2"/>
        <v>0</v>
      </c>
      <c r="F31" s="95"/>
      <c r="G31" s="95"/>
      <c r="H31" s="167"/>
    </row>
    <row r="32" spans="2:10" ht="25.5" customHeight="1" thickBot="1" x14ac:dyDescent="0.2">
      <c r="B32" s="131" t="str">
        <f>'Mon-Day 1-S2'!B32</f>
        <v>Block 9</v>
      </c>
      <c r="C32" s="93"/>
      <c r="D32" s="93"/>
      <c r="E32" s="89">
        <f t="shared" si="2"/>
        <v>0</v>
      </c>
      <c r="F32" s="96">
        <f>E32</f>
        <v>0</v>
      </c>
      <c r="G32" s="164"/>
      <c r="H32" s="95"/>
    </row>
    <row r="33" spans="2:10" ht="25.5" customHeight="1" thickBot="1" x14ac:dyDescent="0.2">
      <c r="B33" s="125" t="str">
        <f>'Mon-Day 1-S2'!B33</f>
        <v>Transition/Break</v>
      </c>
      <c r="C33" s="85"/>
      <c r="D33" s="85"/>
      <c r="E33" s="90">
        <f t="shared" si="2"/>
        <v>0</v>
      </c>
      <c r="F33" s="95"/>
      <c r="G33" s="95"/>
      <c r="H33" s="167"/>
    </row>
    <row r="34" spans="2:10" ht="25.5" customHeight="1" thickBot="1" x14ac:dyDescent="0.2">
      <c r="B34" s="131" t="str">
        <f>'Mon-Day 1-S2'!B34</f>
        <v>Block 10</v>
      </c>
      <c r="C34" s="93"/>
      <c r="D34" s="93"/>
      <c r="E34" s="89">
        <f t="shared" si="2"/>
        <v>0</v>
      </c>
      <c r="F34" s="96">
        <f>E34</f>
        <v>0</v>
      </c>
      <c r="G34" s="164"/>
      <c r="H34" s="95"/>
    </row>
    <row r="35" spans="2:10" ht="25.5" customHeight="1" thickBot="1" x14ac:dyDescent="0.2">
      <c r="B35" s="125" t="str">
        <f>'Mon-Day 1-S2'!B35</f>
        <v>Transition/Break</v>
      </c>
      <c r="C35" s="85"/>
      <c r="D35" s="85"/>
      <c r="E35" s="90">
        <f t="shared" si="2"/>
        <v>0</v>
      </c>
      <c r="F35" s="95"/>
      <c r="G35" s="95"/>
      <c r="H35" s="167"/>
      <c r="I35" s="7"/>
      <c r="J35" s="7"/>
    </row>
    <row r="36" spans="2:10" ht="33" customHeight="1" thickBot="1" x14ac:dyDescent="0.2">
      <c r="B36" s="128" t="str">
        <f>'Mon-Day 1-S2'!B36</f>
        <v>After School Supervision</v>
      </c>
      <c r="C36" s="87"/>
      <c r="D36" s="87"/>
      <c r="E36" s="91">
        <f t="shared" si="2"/>
        <v>0</v>
      </c>
      <c r="F36" s="165"/>
      <c r="G36" s="165"/>
      <c r="H36" s="169"/>
      <c r="I36" s="7"/>
      <c r="J36" s="7"/>
    </row>
    <row r="37" spans="2:10" ht="27.75" customHeight="1" thickTop="1" thickBot="1" x14ac:dyDescent="0.2">
      <c r="B37" s="129"/>
      <c r="C37" s="46"/>
      <c r="D37" s="47"/>
      <c r="E37" s="88"/>
      <c r="F37" s="83">
        <f>F6+F8+F10+F14+F16+F21+F26+F30+F32+F34</f>
        <v>0</v>
      </c>
      <c r="G37" s="166">
        <f>G6+G8+G10+G14+G16+G21+G26+G30+G32+G34</f>
        <v>0</v>
      </c>
      <c r="H37" s="94">
        <f>H4+H5+H7+H9+H11+H12+H13+H15+H17+H18+H19+H20+H22+H23+H24+H25+H27+H28+H29+H31+H33+H35+H36</f>
        <v>0</v>
      </c>
      <c r="I37" s="7"/>
      <c r="J37" s="7"/>
    </row>
    <row r="38" spans="2:10" ht="52.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A00-000000000000}">
      <formula1>0</formula1>
      <formula2>120</formula2>
    </dataValidation>
    <dataValidation allowBlank="1" showInputMessage="1" showErrorMessage="1" prompt="adsfa" sqref="I1" xr:uid="{00000000-0002-0000-0A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16 F8 F21 F10 F14" xr:uid="{00000000-0002-0000-0A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A00-000003000000}">
      <formula1>0</formula1>
      <formula2>120</formula2>
    </dataValidation>
  </dataValidations>
  <hyperlinks>
    <hyperlink ref="G1" location="'Hours Summary'!A1" display="Return to Main" xr:uid="{00000000-0004-0000-0A00-000000000000}"/>
  </hyperlinks>
  <printOptions horizontalCentered="1"/>
  <pageMargins left="0.25" right="0.25"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0" tint="-0.14999847407452621"/>
    <pageSetUpPr autoPageBreaks="0" fitToPage="1"/>
  </sheetPr>
  <dimension ref="B1:K38"/>
  <sheetViews>
    <sheetView showGridLines="0" zoomScale="80" zoomScaleNormal="80" workbookViewId="0">
      <pane xSplit="8" ySplit="3" topLeftCell="I23"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4" width="18" customWidth="1"/>
    <col min="5" max="5" width="17.164062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1" t="s">
        <v>102</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
        <v>72</v>
      </c>
      <c r="C4" s="85"/>
      <c r="D4" s="85"/>
      <c r="E4" s="90">
        <f t="shared" ref="E4:E13" si="0">IFERROR((D4-C4)*24*60,0)</f>
        <v>0</v>
      </c>
      <c r="F4" s="95"/>
      <c r="G4" s="95"/>
      <c r="H4" s="167"/>
      <c r="I4" s="4"/>
      <c r="J4" s="5"/>
      <c r="K4" t="s">
        <v>0</v>
      </c>
    </row>
    <row r="5" spans="2:11" ht="25.5" customHeight="1" thickBot="1" x14ac:dyDescent="0.2">
      <c r="B5" s="126" t="s">
        <v>59</v>
      </c>
      <c r="C5" s="86"/>
      <c r="D5" s="86"/>
      <c r="E5" s="90">
        <f t="shared" si="0"/>
        <v>0</v>
      </c>
      <c r="F5" s="95"/>
      <c r="G5" s="95"/>
      <c r="H5" s="167"/>
      <c r="I5" s="6"/>
      <c r="J5" s="6"/>
      <c r="K5" t="s">
        <v>0</v>
      </c>
    </row>
    <row r="6" spans="2:11" ht="25.5" customHeight="1" thickBot="1" x14ac:dyDescent="0.2">
      <c r="B6" s="127" t="s">
        <v>4</v>
      </c>
      <c r="C6" s="84"/>
      <c r="D6" s="84"/>
      <c r="E6" s="89">
        <f t="shared" si="0"/>
        <v>0</v>
      </c>
      <c r="F6" s="96">
        <f>E6</f>
        <v>0</v>
      </c>
      <c r="G6" s="164"/>
      <c r="H6" s="95"/>
      <c r="I6" s="7"/>
      <c r="J6" s="7"/>
    </row>
    <row r="7" spans="2:11" ht="25.5" customHeight="1" thickBot="1" x14ac:dyDescent="0.2">
      <c r="B7" s="126" t="s">
        <v>7</v>
      </c>
      <c r="C7" s="86"/>
      <c r="D7" s="86"/>
      <c r="E7" s="90">
        <f t="shared" si="0"/>
        <v>0</v>
      </c>
      <c r="F7" s="95"/>
      <c r="G7" s="95"/>
      <c r="H7" s="167"/>
      <c r="I7" s="7"/>
      <c r="J7" s="7"/>
    </row>
    <row r="8" spans="2:11" ht="25.5" customHeight="1" thickBot="1" x14ac:dyDescent="0.2">
      <c r="B8" s="127" t="s">
        <v>5</v>
      </c>
      <c r="C8" s="84"/>
      <c r="D8" s="84"/>
      <c r="E8" s="89">
        <f t="shared" si="0"/>
        <v>0</v>
      </c>
      <c r="F8" s="96">
        <f>E8</f>
        <v>0</v>
      </c>
      <c r="G8" s="164"/>
      <c r="H8" s="95"/>
      <c r="I8" s="7"/>
      <c r="J8" s="7"/>
    </row>
    <row r="9" spans="2:11" ht="25.5" customHeight="1" thickBot="1" x14ac:dyDescent="0.2">
      <c r="B9" s="126" t="s">
        <v>7</v>
      </c>
      <c r="C9" s="86"/>
      <c r="D9" s="86"/>
      <c r="E9" s="90">
        <f t="shared" si="0"/>
        <v>0</v>
      </c>
      <c r="F9" s="95"/>
      <c r="G9" s="95"/>
      <c r="H9" s="167"/>
      <c r="I9" s="7"/>
      <c r="J9" s="7"/>
    </row>
    <row r="10" spans="2:11" ht="25.5" customHeight="1" thickBot="1" x14ac:dyDescent="0.2">
      <c r="B10" s="127" t="s">
        <v>6</v>
      </c>
      <c r="C10" s="84"/>
      <c r="D10" s="84"/>
      <c r="E10" s="89">
        <f t="shared" si="0"/>
        <v>0</v>
      </c>
      <c r="F10" s="96">
        <f>E10</f>
        <v>0</v>
      </c>
      <c r="G10" s="164"/>
      <c r="H10" s="95"/>
      <c r="I10" s="7"/>
      <c r="J10" s="7"/>
    </row>
    <row r="11" spans="2:11" ht="25.5" customHeight="1" thickBot="1" x14ac:dyDescent="0.2">
      <c r="B11" s="126" t="s">
        <v>7</v>
      </c>
      <c r="C11" s="86"/>
      <c r="D11" s="86"/>
      <c r="E11" s="90">
        <f t="shared" si="0"/>
        <v>0</v>
      </c>
      <c r="F11" s="95"/>
      <c r="G11" s="95"/>
      <c r="H11" s="167"/>
      <c r="I11" s="7"/>
      <c r="J11" s="7"/>
    </row>
    <row r="12" spans="2:11" ht="36" customHeight="1" thickBot="1" x14ac:dyDescent="0.2">
      <c r="B12" s="126" t="s">
        <v>73</v>
      </c>
      <c r="C12" s="86"/>
      <c r="D12" s="86"/>
      <c r="E12" s="90">
        <f t="shared" si="0"/>
        <v>0</v>
      </c>
      <c r="F12" s="95"/>
      <c r="G12" s="95"/>
      <c r="H12" s="167"/>
      <c r="I12" s="7"/>
      <c r="J12" s="7"/>
    </row>
    <row r="13" spans="2:11" ht="25.5" customHeight="1" thickBot="1" x14ac:dyDescent="0.2">
      <c r="B13" s="126" t="s">
        <v>7</v>
      </c>
      <c r="C13" s="86"/>
      <c r="D13" s="86"/>
      <c r="E13" s="90">
        <f t="shared" si="0"/>
        <v>0</v>
      </c>
      <c r="F13" s="95"/>
      <c r="G13" s="95"/>
      <c r="H13" s="167"/>
      <c r="I13" s="7"/>
      <c r="J13" s="7"/>
    </row>
    <row r="14" spans="2:11" ht="25.5" customHeight="1" thickBot="1" x14ac:dyDescent="0.2">
      <c r="B14" s="127" t="s">
        <v>136</v>
      </c>
      <c r="C14" s="84"/>
      <c r="D14" s="84"/>
      <c r="E14" s="89">
        <f>IFERROR((D14-C14)*24*60,0)</f>
        <v>0</v>
      </c>
      <c r="F14" s="96">
        <f>E14</f>
        <v>0</v>
      </c>
      <c r="G14" s="164"/>
      <c r="H14" s="95"/>
      <c r="I14" s="7"/>
      <c r="J14" s="7"/>
    </row>
    <row r="15" spans="2:11" ht="25.5" customHeight="1" thickBot="1" x14ac:dyDescent="0.2">
      <c r="B15" s="126" t="s">
        <v>7</v>
      </c>
      <c r="C15" s="86"/>
      <c r="D15" s="86"/>
      <c r="E15" s="90">
        <f>IFERROR((D15-C15)*24*60,0)</f>
        <v>0</v>
      </c>
      <c r="F15" s="95"/>
      <c r="G15" s="95"/>
      <c r="H15" s="167"/>
      <c r="I15" s="7"/>
      <c r="J15" s="7"/>
    </row>
    <row r="16" spans="2: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5" t="str">
        <f>'Mon-Day 1-S2'!B23</f>
        <v>Lunch Supervision</v>
      </c>
      <c r="C23" s="85"/>
      <c r="D23" s="85"/>
      <c r="E23" s="90">
        <f t="shared" ref="E23:E36" si="2">IFERROR((D23-C23)*24*60,0)</f>
        <v>0</v>
      </c>
      <c r="F23" s="95"/>
      <c r="G23" s="95"/>
      <c r="H23" s="167"/>
    </row>
    <row r="24" spans="2:10" ht="35.25" customHeight="1" thickBot="1" x14ac:dyDescent="0.2">
      <c r="B24" s="125" t="str">
        <f>'Mon-Day 1-S2'!B24</f>
        <v>Lunch Recess Supervision</v>
      </c>
      <c r="C24" s="85"/>
      <c r="D24" s="85"/>
      <c r="E24" s="90">
        <f t="shared" si="2"/>
        <v>0</v>
      </c>
      <c r="F24" s="95"/>
      <c r="G24" s="95"/>
      <c r="H24" s="167"/>
    </row>
    <row r="25" spans="2:10" ht="25.5" customHeight="1" thickBot="1" x14ac:dyDescent="0.2">
      <c r="B25" s="125" t="str">
        <f>'Mon-Day 1-S2'!B25</f>
        <v>Transition/Break</v>
      </c>
      <c r="C25" s="85"/>
      <c r="D25" s="85"/>
      <c r="E25" s="90">
        <f t="shared" si="2"/>
        <v>0</v>
      </c>
      <c r="F25" s="95"/>
      <c r="G25" s="95"/>
      <c r="H25" s="167"/>
    </row>
    <row r="26" spans="2:10" ht="25.5" customHeight="1" thickBot="1" x14ac:dyDescent="0.2">
      <c r="B26" s="131" t="str">
        <f>'Mon-Day 1-S2'!B26</f>
        <v>Block 7</v>
      </c>
      <c r="C26" s="93"/>
      <c r="D26" s="93"/>
      <c r="E26" s="89">
        <f t="shared" si="2"/>
        <v>0</v>
      </c>
      <c r="F26" s="96">
        <f>E26</f>
        <v>0</v>
      </c>
      <c r="G26" s="164"/>
      <c r="H26" s="95"/>
    </row>
    <row r="27" spans="2:10" ht="25.5" customHeight="1" thickBot="1" x14ac:dyDescent="0.2">
      <c r="B27" s="125" t="str">
        <f>'Mon-Day 1-S2'!B27</f>
        <v>Transition/Break</v>
      </c>
      <c r="C27" s="85"/>
      <c r="D27" s="85"/>
      <c r="E27" s="90">
        <f t="shared" si="2"/>
        <v>0</v>
      </c>
      <c r="F27" s="95"/>
      <c r="G27" s="95"/>
      <c r="H27" s="167"/>
    </row>
    <row r="28" spans="2:10" ht="33.75" customHeight="1" thickBot="1" x14ac:dyDescent="0.2">
      <c r="B28" s="125" t="str">
        <f>'Mon-Day 1-S2'!B28</f>
        <v>PM Recess Supervision</v>
      </c>
      <c r="C28" s="85"/>
      <c r="D28" s="85"/>
      <c r="E28" s="90">
        <f t="shared" si="2"/>
        <v>0</v>
      </c>
      <c r="F28" s="95"/>
      <c r="G28" s="95"/>
      <c r="H28" s="167"/>
    </row>
    <row r="29" spans="2:10" ht="25.5" customHeight="1" thickBot="1" x14ac:dyDescent="0.2">
      <c r="B29" s="125" t="str">
        <f>'Mon-Day 1-S2'!B29</f>
        <v>Transition/Break</v>
      </c>
      <c r="C29" s="85"/>
      <c r="D29" s="85"/>
      <c r="E29" s="90">
        <f t="shared" si="2"/>
        <v>0</v>
      </c>
      <c r="F29" s="95"/>
      <c r="G29" s="95"/>
      <c r="H29" s="167"/>
    </row>
    <row r="30" spans="2:10" ht="28.5" customHeight="1" thickBot="1" x14ac:dyDescent="0.2">
      <c r="B30" s="131" t="str">
        <f>'Mon-Day 1-S2'!B30</f>
        <v>Block 8</v>
      </c>
      <c r="C30" s="93"/>
      <c r="D30" s="93"/>
      <c r="E30" s="89">
        <f t="shared" si="2"/>
        <v>0</v>
      </c>
      <c r="F30" s="96">
        <f>E30</f>
        <v>0</v>
      </c>
      <c r="G30" s="164"/>
      <c r="H30" s="95"/>
    </row>
    <row r="31" spans="2:10" ht="25.5" customHeight="1" thickBot="1" x14ac:dyDescent="0.2">
      <c r="B31" s="125" t="str">
        <f>'Mon-Day 1-S2'!B31</f>
        <v>Transition/Break</v>
      </c>
      <c r="C31" s="85"/>
      <c r="D31" s="85"/>
      <c r="E31" s="90">
        <f t="shared" si="2"/>
        <v>0</v>
      </c>
      <c r="F31" s="95"/>
      <c r="G31" s="95"/>
      <c r="H31" s="167"/>
    </row>
    <row r="32" spans="2:10" ht="25.5" customHeight="1" thickBot="1" x14ac:dyDescent="0.2">
      <c r="B32" s="131" t="str">
        <f>'Mon-Day 1-S2'!B32</f>
        <v>Block 9</v>
      </c>
      <c r="C32" s="93"/>
      <c r="D32" s="93"/>
      <c r="E32" s="89">
        <f t="shared" si="2"/>
        <v>0</v>
      </c>
      <c r="F32" s="96">
        <f>E32</f>
        <v>0</v>
      </c>
      <c r="G32" s="164"/>
      <c r="H32" s="95"/>
    </row>
    <row r="33" spans="2:10" ht="25.5" customHeight="1" thickBot="1" x14ac:dyDescent="0.2">
      <c r="B33" s="125" t="str">
        <f>'Mon-Day 1-S2'!B33</f>
        <v>Transition/Break</v>
      </c>
      <c r="C33" s="85"/>
      <c r="D33" s="85"/>
      <c r="E33" s="90">
        <f t="shared" si="2"/>
        <v>0</v>
      </c>
      <c r="F33" s="95"/>
      <c r="G33" s="95"/>
      <c r="H33" s="167"/>
    </row>
    <row r="34" spans="2:10" ht="25.5" customHeight="1" thickBot="1" x14ac:dyDescent="0.2">
      <c r="B34" s="131" t="str">
        <f>'Mon-Day 1-S2'!B34</f>
        <v>Block 10</v>
      </c>
      <c r="C34" s="93"/>
      <c r="D34" s="93"/>
      <c r="E34" s="89">
        <f t="shared" si="2"/>
        <v>0</v>
      </c>
      <c r="F34" s="96">
        <f>E34</f>
        <v>0</v>
      </c>
      <c r="G34" s="164"/>
      <c r="H34" s="95"/>
    </row>
    <row r="35" spans="2:10" ht="25.5" customHeight="1" thickBot="1" x14ac:dyDescent="0.2">
      <c r="B35" s="125" t="str">
        <f>'Mon-Day 1-S2'!B35</f>
        <v>Transition/Break</v>
      </c>
      <c r="C35" s="85"/>
      <c r="D35" s="85"/>
      <c r="E35" s="90">
        <f t="shared" si="2"/>
        <v>0</v>
      </c>
      <c r="F35" s="95"/>
      <c r="G35" s="95"/>
      <c r="H35" s="167"/>
      <c r="I35" s="7"/>
      <c r="J35" s="7"/>
    </row>
    <row r="36" spans="2:10" ht="32.25" customHeight="1" thickBot="1" x14ac:dyDescent="0.2">
      <c r="B36" s="128" t="str">
        <f>'Mon-Day 1-S2'!B36</f>
        <v>After School Supervision</v>
      </c>
      <c r="C36" s="87"/>
      <c r="D36" s="87"/>
      <c r="E36" s="91">
        <f t="shared" si="2"/>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48" customHeight="1" thickBot="1" x14ac:dyDescent="0.2">
      <c r="B38" s="130" t="s">
        <v>49</v>
      </c>
      <c r="C38" s="83">
        <f>(F6+F8+F10+F14+F16+F21+F26+F30+F32+F34)</f>
        <v>0</v>
      </c>
      <c r="D38" s="34" t="s">
        <v>50</v>
      </c>
      <c r="E38" s="94">
        <f>G37+H37</f>
        <v>0</v>
      </c>
      <c r="F38" s="95"/>
      <c r="G38" s="95"/>
      <c r="H38" s="95"/>
    </row>
  </sheetData>
  <sheetProtection formatColumns="0"/>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B00-000000000000}">
      <formula1>0</formula1>
      <formula2>120</formula2>
    </dataValidation>
    <dataValidation allowBlank="1" showInputMessage="1" showErrorMessage="1" prompt="adsfa" sqref="I1" xr:uid="{00000000-0002-0000-0B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16 F14 F21 F8 F10" xr:uid="{00000000-0002-0000-0B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B00-000003000000}">
      <formula1>0</formula1>
      <formula2>120</formula2>
    </dataValidation>
  </dataValidations>
  <hyperlinks>
    <hyperlink ref="G1" location="'Hours Summary'!A1" display="Return to Main" xr:uid="{00000000-0004-0000-0B00-000000000000}"/>
  </hyperlinks>
  <printOptions horizontalCentered="1"/>
  <pageMargins left="0.25" right="0.25"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14999847407452621"/>
    <pageSetUpPr autoPageBreaks="0" fitToPage="1"/>
  </sheetPr>
  <dimension ref="B1:K38"/>
  <sheetViews>
    <sheetView showGridLines="0" zoomScale="80" zoomScaleNormal="80" workbookViewId="0">
      <pane xSplit="8" ySplit="3" topLeftCell="I21"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5" width="17.164062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1" t="s">
        <v>103</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
        <v>72</v>
      </c>
      <c r="C4" s="85"/>
      <c r="D4" s="85"/>
      <c r="E4" s="90">
        <f t="shared" ref="E4:E13" si="0">IFERROR((D4-C4)*24*60,0)</f>
        <v>0</v>
      </c>
      <c r="F4" s="95"/>
      <c r="G4" s="95"/>
      <c r="H4" s="167"/>
      <c r="I4" s="4"/>
      <c r="J4" s="5"/>
      <c r="K4" t="s">
        <v>0</v>
      </c>
    </row>
    <row r="5" spans="2:11" ht="25.5" customHeight="1" thickBot="1" x14ac:dyDescent="0.2">
      <c r="B5" s="126" t="s">
        <v>59</v>
      </c>
      <c r="C5" s="86"/>
      <c r="D5" s="86"/>
      <c r="E5" s="90">
        <f t="shared" si="0"/>
        <v>0</v>
      </c>
      <c r="F5" s="95"/>
      <c r="G5" s="95"/>
      <c r="H5" s="167"/>
      <c r="I5" s="6"/>
      <c r="J5" s="6"/>
      <c r="K5" t="s">
        <v>0</v>
      </c>
    </row>
    <row r="6" spans="2:11" ht="25.5" customHeight="1" thickBot="1" x14ac:dyDescent="0.2">
      <c r="B6" s="127" t="s">
        <v>4</v>
      </c>
      <c r="C6" s="84"/>
      <c r="D6" s="84"/>
      <c r="E6" s="89">
        <f t="shared" si="0"/>
        <v>0</v>
      </c>
      <c r="F6" s="96">
        <f>E6</f>
        <v>0</v>
      </c>
      <c r="G6" s="164"/>
      <c r="H6" s="95"/>
      <c r="I6" s="7"/>
      <c r="J6" s="7"/>
    </row>
    <row r="7" spans="2:11" ht="25.5" customHeight="1" thickBot="1" x14ac:dyDescent="0.2">
      <c r="B7" s="126" t="s">
        <v>7</v>
      </c>
      <c r="C7" s="86"/>
      <c r="D7" s="86"/>
      <c r="E7" s="90">
        <f t="shared" si="0"/>
        <v>0</v>
      </c>
      <c r="F7" s="95"/>
      <c r="G7" s="95"/>
      <c r="H7" s="167"/>
      <c r="I7" s="7"/>
      <c r="J7" s="7"/>
    </row>
    <row r="8" spans="2:11" ht="25.5" customHeight="1" thickBot="1" x14ac:dyDescent="0.2">
      <c r="B8" s="127" t="s">
        <v>5</v>
      </c>
      <c r="C8" s="84"/>
      <c r="D8" s="84"/>
      <c r="E8" s="89">
        <f t="shared" si="0"/>
        <v>0</v>
      </c>
      <c r="F8" s="96">
        <f>E8</f>
        <v>0</v>
      </c>
      <c r="G8" s="164"/>
      <c r="H8" s="95"/>
      <c r="I8" s="7"/>
      <c r="J8" s="7"/>
    </row>
    <row r="9" spans="2:11" ht="25.5" customHeight="1" thickBot="1" x14ac:dyDescent="0.2">
      <c r="B9" s="126" t="s">
        <v>7</v>
      </c>
      <c r="C9" s="86"/>
      <c r="D9" s="86"/>
      <c r="E9" s="90">
        <f t="shared" si="0"/>
        <v>0</v>
      </c>
      <c r="F9" s="95"/>
      <c r="G9" s="95"/>
      <c r="H9" s="167"/>
      <c r="I9" s="7"/>
      <c r="J9" s="7"/>
    </row>
    <row r="10" spans="2:11" ht="25.5" customHeight="1" thickBot="1" x14ac:dyDescent="0.2">
      <c r="B10" s="127" t="s">
        <v>6</v>
      </c>
      <c r="C10" s="84"/>
      <c r="D10" s="84"/>
      <c r="E10" s="89">
        <f t="shared" si="0"/>
        <v>0</v>
      </c>
      <c r="F10" s="96">
        <f>E10</f>
        <v>0</v>
      </c>
      <c r="G10" s="164"/>
      <c r="H10" s="95"/>
      <c r="I10" s="7"/>
      <c r="J10" s="7"/>
    </row>
    <row r="11" spans="2:11" ht="25.5" customHeight="1" thickBot="1" x14ac:dyDescent="0.2">
      <c r="B11" s="126" t="s">
        <v>7</v>
      </c>
      <c r="C11" s="86"/>
      <c r="D11" s="86"/>
      <c r="E11" s="90">
        <f t="shared" si="0"/>
        <v>0</v>
      </c>
      <c r="F11" s="95"/>
      <c r="G11" s="95"/>
      <c r="H11" s="167"/>
      <c r="I11" s="7"/>
      <c r="J11" s="7"/>
    </row>
    <row r="12" spans="2:11" ht="36" customHeight="1" thickBot="1" x14ac:dyDescent="0.2">
      <c r="B12" s="126" t="s">
        <v>73</v>
      </c>
      <c r="C12" s="86"/>
      <c r="D12" s="86"/>
      <c r="E12" s="90">
        <f t="shared" si="0"/>
        <v>0</v>
      </c>
      <c r="F12" s="95"/>
      <c r="G12" s="95"/>
      <c r="H12" s="167"/>
      <c r="I12" s="7"/>
      <c r="J12" s="7"/>
    </row>
    <row r="13" spans="2:11" ht="25.5" customHeight="1" thickBot="1" x14ac:dyDescent="0.2">
      <c r="B13" s="126" t="s">
        <v>7</v>
      </c>
      <c r="C13" s="86"/>
      <c r="D13" s="86"/>
      <c r="E13" s="90">
        <f t="shared" si="0"/>
        <v>0</v>
      </c>
      <c r="F13" s="95"/>
      <c r="G13" s="95"/>
      <c r="H13" s="167"/>
      <c r="I13" s="7"/>
      <c r="J13" s="7"/>
    </row>
    <row r="14" spans="2:11" ht="25.5" customHeight="1" thickBot="1" x14ac:dyDescent="0.2">
      <c r="B14" s="127" t="s">
        <v>136</v>
      </c>
      <c r="C14" s="84"/>
      <c r="D14" s="84"/>
      <c r="E14" s="89">
        <f>IFERROR((D14-C14)*24*60,0)</f>
        <v>0</v>
      </c>
      <c r="F14" s="96">
        <f>E14</f>
        <v>0</v>
      </c>
      <c r="G14" s="164"/>
      <c r="H14" s="95"/>
      <c r="I14" s="7"/>
      <c r="J14" s="7"/>
    </row>
    <row r="15" spans="2:11" ht="25.5" customHeight="1" thickBot="1" x14ac:dyDescent="0.2">
      <c r="B15" s="126" t="s">
        <v>7</v>
      </c>
      <c r="C15" s="86"/>
      <c r="D15" s="86"/>
      <c r="E15" s="90">
        <f>IFERROR((D15-C15)*24*60,0)</f>
        <v>0</v>
      </c>
      <c r="F15" s="95"/>
      <c r="G15" s="95"/>
      <c r="H15" s="167"/>
      <c r="I15" s="7"/>
      <c r="J15" s="7"/>
    </row>
    <row r="16" spans="2: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5" t="str">
        <f>'Mon-Day 1-S2'!B23</f>
        <v>Lunch Supervision</v>
      </c>
      <c r="C23" s="85"/>
      <c r="D23" s="85"/>
      <c r="E23" s="90">
        <f t="shared" ref="E23:E36" si="2">IFERROR((D23-C23)*24*60,0)</f>
        <v>0</v>
      </c>
      <c r="F23" s="95"/>
      <c r="G23" s="95"/>
      <c r="H23" s="167"/>
    </row>
    <row r="24" spans="2:10" ht="36.75" customHeight="1" thickBot="1" x14ac:dyDescent="0.2">
      <c r="B24" s="125" t="str">
        <f>'Mon-Day 1-S2'!B24</f>
        <v>Lunch Recess Supervision</v>
      </c>
      <c r="C24" s="85"/>
      <c r="D24" s="85"/>
      <c r="E24" s="90">
        <f t="shared" si="2"/>
        <v>0</v>
      </c>
      <c r="F24" s="95"/>
      <c r="G24" s="95"/>
      <c r="H24" s="167"/>
    </row>
    <row r="25" spans="2:10" ht="25.5" customHeight="1" thickBot="1" x14ac:dyDescent="0.2">
      <c r="B25" s="125" t="str">
        <f>'Mon-Day 1-S2'!B25</f>
        <v>Transition/Break</v>
      </c>
      <c r="C25" s="85"/>
      <c r="D25" s="85"/>
      <c r="E25" s="90">
        <f t="shared" si="2"/>
        <v>0</v>
      </c>
      <c r="F25" s="95"/>
      <c r="G25" s="95"/>
      <c r="H25" s="167"/>
    </row>
    <row r="26" spans="2:10" ht="25.5" customHeight="1" thickBot="1" x14ac:dyDescent="0.2">
      <c r="B26" s="131" t="str">
        <f>'Mon-Day 1-S2'!B26</f>
        <v>Block 7</v>
      </c>
      <c r="C26" s="93"/>
      <c r="D26" s="93"/>
      <c r="E26" s="89">
        <f t="shared" si="2"/>
        <v>0</v>
      </c>
      <c r="F26" s="96">
        <f>E26</f>
        <v>0</v>
      </c>
      <c r="G26" s="164"/>
      <c r="H26" s="95"/>
    </row>
    <row r="27" spans="2:10" ht="25.5" customHeight="1" thickBot="1" x14ac:dyDescent="0.2">
      <c r="B27" s="125" t="str">
        <f>'Mon-Day 1-S2'!B27</f>
        <v>Transition/Break</v>
      </c>
      <c r="C27" s="85"/>
      <c r="D27" s="85"/>
      <c r="E27" s="90">
        <f t="shared" si="2"/>
        <v>0</v>
      </c>
      <c r="F27" s="95"/>
      <c r="G27" s="95"/>
      <c r="H27" s="167"/>
    </row>
    <row r="28" spans="2:10" ht="35.25" customHeight="1" thickBot="1" x14ac:dyDescent="0.2">
      <c r="B28" s="125" t="str">
        <f>'Mon-Day 1-S2'!B28</f>
        <v>PM Recess Supervision</v>
      </c>
      <c r="C28" s="85"/>
      <c r="D28" s="85"/>
      <c r="E28" s="90">
        <f t="shared" si="2"/>
        <v>0</v>
      </c>
      <c r="F28" s="95"/>
      <c r="G28" s="95"/>
      <c r="H28" s="167"/>
    </row>
    <row r="29" spans="2:10" ht="25.5" customHeight="1" thickBot="1" x14ac:dyDescent="0.2">
      <c r="B29" s="125" t="str">
        <f>'Mon-Day 1-S2'!B29</f>
        <v>Transition/Break</v>
      </c>
      <c r="C29" s="85"/>
      <c r="D29" s="85"/>
      <c r="E29" s="90">
        <f t="shared" si="2"/>
        <v>0</v>
      </c>
      <c r="F29" s="95"/>
      <c r="G29" s="95"/>
      <c r="H29" s="167"/>
    </row>
    <row r="30" spans="2:10" ht="28.5" customHeight="1" thickBot="1" x14ac:dyDescent="0.2">
      <c r="B30" s="131" t="str">
        <f>'Mon-Day 1-S2'!B30</f>
        <v>Block 8</v>
      </c>
      <c r="C30" s="93"/>
      <c r="D30" s="93"/>
      <c r="E30" s="89">
        <f t="shared" si="2"/>
        <v>0</v>
      </c>
      <c r="F30" s="96">
        <f>E30</f>
        <v>0</v>
      </c>
      <c r="G30" s="164"/>
      <c r="H30" s="95"/>
    </row>
    <row r="31" spans="2:10" ht="25.5" customHeight="1" thickBot="1" x14ac:dyDescent="0.2">
      <c r="B31" s="125" t="str">
        <f>'Mon-Day 1-S2'!B31</f>
        <v>Transition/Break</v>
      </c>
      <c r="C31" s="85"/>
      <c r="D31" s="85"/>
      <c r="E31" s="90">
        <f t="shared" si="2"/>
        <v>0</v>
      </c>
      <c r="F31" s="95"/>
      <c r="G31" s="95"/>
      <c r="H31" s="167"/>
    </row>
    <row r="32" spans="2:10" ht="25.5" customHeight="1" thickBot="1" x14ac:dyDescent="0.2">
      <c r="B32" s="131" t="str">
        <f>'Mon-Day 1-S2'!B32</f>
        <v>Block 9</v>
      </c>
      <c r="C32" s="93"/>
      <c r="D32" s="93"/>
      <c r="E32" s="89">
        <f t="shared" si="2"/>
        <v>0</v>
      </c>
      <c r="F32" s="96">
        <f>E32</f>
        <v>0</v>
      </c>
      <c r="G32" s="164"/>
      <c r="H32" s="95"/>
    </row>
    <row r="33" spans="2:10" ht="25.5" customHeight="1" thickBot="1" x14ac:dyDescent="0.2">
      <c r="B33" s="125" t="str">
        <f>'Mon-Day 1-S2'!B33</f>
        <v>Transition/Break</v>
      </c>
      <c r="C33" s="85"/>
      <c r="D33" s="85"/>
      <c r="E33" s="90">
        <f t="shared" si="2"/>
        <v>0</v>
      </c>
      <c r="F33" s="95"/>
      <c r="G33" s="95"/>
      <c r="H33" s="167"/>
    </row>
    <row r="34" spans="2:10" ht="25.5" customHeight="1" thickBot="1" x14ac:dyDescent="0.2">
      <c r="B34" s="131" t="str">
        <f>'Mon-Day 1-S2'!B34</f>
        <v>Block 10</v>
      </c>
      <c r="C34" s="93"/>
      <c r="D34" s="93"/>
      <c r="E34" s="89">
        <f t="shared" si="2"/>
        <v>0</v>
      </c>
      <c r="F34" s="96">
        <f>E34</f>
        <v>0</v>
      </c>
      <c r="G34" s="164"/>
      <c r="H34" s="95"/>
    </row>
    <row r="35" spans="2:10" ht="25.5" customHeight="1" thickBot="1" x14ac:dyDescent="0.2">
      <c r="B35" s="125" t="str">
        <f>'Mon-Day 1-S2'!B35</f>
        <v>Transition/Break</v>
      </c>
      <c r="C35" s="85"/>
      <c r="D35" s="85"/>
      <c r="E35" s="90">
        <f t="shared" si="2"/>
        <v>0</v>
      </c>
      <c r="F35" s="95"/>
      <c r="G35" s="95"/>
      <c r="H35" s="167"/>
      <c r="I35" s="7"/>
      <c r="J35" s="7"/>
    </row>
    <row r="36" spans="2:10" ht="36" customHeight="1" thickBot="1" x14ac:dyDescent="0.2">
      <c r="B36" s="128" t="str">
        <f>'Mon-Day 1-S2'!B36</f>
        <v>After School Supervision</v>
      </c>
      <c r="C36" s="87"/>
      <c r="D36" s="87"/>
      <c r="E36" s="91">
        <f t="shared" si="2"/>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0.25" customHeight="1" thickBot="1" x14ac:dyDescent="0.2">
      <c r="B38" s="130" t="s">
        <v>49</v>
      </c>
      <c r="C38" s="83">
        <f>(F6+F8+F10+F14+F16+F21+F26+F30+F32+F34)</f>
        <v>0</v>
      </c>
      <c r="D38" s="34" t="s">
        <v>50</v>
      </c>
      <c r="E38" s="94">
        <f>G37+H37</f>
        <v>0</v>
      </c>
      <c r="F38" s="95"/>
      <c r="G38" s="95"/>
      <c r="H38" s="95"/>
    </row>
  </sheetData>
  <sheetProtection formatColumns="0"/>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C00-000000000000}">
      <formula1>0</formula1>
      <formula2>120</formula2>
    </dataValidation>
    <dataValidation allowBlank="1" showInputMessage="1" showErrorMessage="1" prompt="adsfa" sqref="I1" xr:uid="{00000000-0002-0000-0C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21 F8 F10 F16 F14" xr:uid="{00000000-0002-0000-0C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C00-000003000000}">
      <formula1>0</formula1>
      <formula2>120</formula2>
    </dataValidation>
  </dataValidations>
  <hyperlinks>
    <hyperlink ref="G1" location="'Hours Summary'!A1" display="Return to Main" xr:uid="{00000000-0004-0000-0C00-000000000000}"/>
  </hyperlinks>
  <printOptions horizontalCentered="1"/>
  <pageMargins left="0.25" right="0.25"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0.14999847407452621"/>
    <pageSetUpPr autoPageBreaks="0" fitToPage="1"/>
  </sheetPr>
  <dimension ref="B1:K38"/>
  <sheetViews>
    <sheetView showGridLines="0" zoomScale="80" zoomScaleNormal="80" workbookViewId="0">
      <pane xSplit="8" ySplit="3" topLeftCell="I15"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83203125" customWidth="1"/>
    <col min="3" max="3" width="13.83203125" customWidth="1"/>
    <col min="4" max="5" width="17.8320312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2" t="s">
        <v>104</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
        <v>72</v>
      </c>
      <c r="C4" s="85"/>
      <c r="D4" s="85"/>
      <c r="E4" s="90">
        <f t="shared" ref="E4:E13" si="0">IFERROR((D4-C4)*24*60,0)</f>
        <v>0</v>
      </c>
      <c r="F4" s="95"/>
      <c r="G4" s="95"/>
      <c r="H4" s="167"/>
      <c r="I4" s="4"/>
      <c r="J4" s="5"/>
      <c r="K4" t="s">
        <v>0</v>
      </c>
    </row>
    <row r="5" spans="2:11" ht="25.5" customHeight="1" thickBot="1" x14ac:dyDescent="0.2">
      <c r="B5" s="126" t="s">
        <v>59</v>
      </c>
      <c r="C5" s="86"/>
      <c r="D5" s="86"/>
      <c r="E5" s="90">
        <f t="shared" si="0"/>
        <v>0</v>
      </c>
      <c r="F5" s="95"/>
      <c r="G5" s="95"/>
      <c r="H5" s="167"/>
      <c r="I5" s="6"/>
      <c r="J5" s="6"/>
      <c r="K5" t="s">
        <v>0</v>
      </c>
    </row>
    <row r="6" spans="2:11" ht="25.5" customHeight="1" thickBot="1" x14ac:dyDescent="0.2">
      <c r="B6" s="127" t="s">
        <v>4</v>
      </c>
      <c r="C6" s="84"/>
      <c r="D6" s="84"/>
      <c r="E6" s="89">
        <f t="shared" si="0"/>
        <v>0</v>
      </c>
      <c r="F6" s="96">
        <f>E6</f>
        <v>0</v>
      </c>
      <c r="G6" s="164"/>
      <c r="H6" s="95"/>
      <c r="I6" s="7"/>
      <c r="J6" s="7"/>
    </row>
    <row r="7" spans="2:11" ht="25.5" customHeight="1" thickBot="1" x14ac:dyDescent="0.2">
      <c r="B7" s="126" t="s">
        <v>7</v>
      </c>
      <c r="C7" s="86"/>
      <c r="D7" s="86"/>
      <c r="E7" s="90">
        <f t="shared" si="0"/>
        <v>0</v>
      </c>
      <c r="F7" s="95"/>
      <c r="G7" s="95"/>
      <c r="H7" s="167"/>
      <c r="I7" s="7"/>
      <c r="J7" s="7"/>
    </row>
    <row r="8" spans="2:11" ht="25.5" customHeight="1" thickBot="1" x14ac:dyDescent="0.2">
      <c r="B8" s="127" t="s">
        <v>5</v>
      </c>
      <c r="C8" s="84"/>
      <c r="D8" s="84"/>
      <c r="E8" s="89">
        <f t="shared" si="0"/>
        <v>0</v>
      </c>
      <c r="F8" s="96">
        <f>E8</f>
        <v>0</v>
      </c>
      <c r="G8" s="164"/>
      <c r="H8" s="95"/>
      <c r="I8" s="7"/>
      <c r="J8" s="7"/>
    </row>
    <row r="9" spans="2:11" ht="25.5" customHeight="1" thickBot="1" x14ac:dyDescent="0.2">
      <c r="B9" s="126" t="s">
        <v>7</v>
      </c>
      <c r="C9" s="86"/>
      <c r="D9" s="86"/>
      <c r="E9" s="90">
        <f t="shared" si="0"/>
        <v>0</v>
      </c>
      <c r="F9" s="95"/>
      <c r="G9" s="95"/>
      <c r="H9" s="167"/>
      <c r="I9" s="7"/>
      <c r="J9" s="7"/>
    </row>
    <row r="10" spans="2:11" ht="25.5" customHeight="1" thickBot="1" x14ac:dyDescent="0.2">
      <c r="B10" s="127" t="s">
        <v>6</v>
      </c>
      <c r="C10" s="84"/>
      <c r="D10" s="84"/>
      <c r="E10" s="89">
        <f t="shared" si="0"/>
        <v>0</v>
      </c>
      <c r="F10" s="96">
        <f>E10</f>
        <v>0</v>
      </c>
      <c r="G10" s="164"/>
      <c r="H10" s="95"/>
      <c r="I10" s="7"/>
      <c r="J10" s="7"/>
    </row>
    <row r="11" spans="2:11" ht="25.5" customHeight="1" thickBot="1" x14ac:dyDescent="0.2">
      <c r="B11" s="126" t="s">
        <v>7</v>
      </c>
      <c r="C11" s="86"/>
      <c r="D11" s="86"/>
      <c r="E11" s="90">
        <f t="shared" si="0"/>
        <v>0</v>
      </c>
      <c r="F11" s="95"/>
      <c r="G11" s="95"/>
      <c r="H11" s="167"/>
      <c r="I11" s="7"/>
      <c r="J11" s="7"/>
    </row>
    <row r="12" spans="2:11" ht="36" customHeight="1" thickBot="1" x14ac:dyDescent="0.2">
      <c r="B12" s="126" t="s">
        <v>73</v>
      </c>
      <c r="C12" s="86"/>
      <c r="D12" s="86"/>
      <c r="E12" s="90">
        <f t="shared" si="0"/>
        <v>0</v>
      </c>
      <c r="F12" s="95"/>
      <c r="G12" s="95"/>
      <c r="H12" s="167"/>
      <c r="I12" s="7"/>
      <c r="J12" s="7"/>
    </row>
    <row r="13" spans="2:11" ht="25.5" customHeight="1" thickBot="1" x14ac:dyDescent="0.2">
      <c r="B13" s="126" t="s">
        <v>7</v>
      </c>
      <c r="C13" s="86"/>
      <c r="D13" s="86"/>
      <c r="E13" s="90">
        <f t="shared" si="0"/>
        <v>0</v>
      </c>
      <c r="F13" s="95"/>
      <c r="G13" s="95"/>
      <c r="H13" s="167"/>
      <c r="I13" s="7"/>
      <c r="J13" s="7"/>
    </row>
    <row r="14" spans="2:11" ht="25.5" customHeight="1" thickBot="1" x14ac:dyDescent="0.2">
      <c r="B14" s="127" t="s">
        <v>136</v>
      </c>
      <c r="C14" s="84"/>
      <c r="D14" s="84"/>
      <c r="E14" s="89">
        <f>IFERROR((D14-C14)*24*60,0)</f>
        <v>0</v>
      </c>
      <c r="F14" s="96">
        <f>E14</f>
        <v>0</v>
      </c>
      <c r="G14" s="164"/>
      <c r="H14" s="95"/>
      <c r="I14" s="7"/>
      <c r="J14" s="7"/>
    </row>
    <row r="15" spans="2:11" ht="25.5" customHeight="1" thickBot="1" x14ac:dyDescent="0.2">
      <c r="B15" s="126" t="s">
        <v>7</v>
      </c>
      <c r="C15" s="86"/>
      <c r="D15" s="86"/>
      <c r="E15" s="90">
        <f>IFERROR((D15-C15)*24*60,0)</f>
        <v>0</v>
      </c>
      <c r="F15" s="95"/>
      <c r="G15" s="95"/>
      <c r="H15" s="167"/>
      <c r="I15" s="7"/>
      <c r="J15" s="7"/>
    </row>
    <row r="16" spans="2: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5" t="str">
        <f>'Mon-Day 1-S2'!B23</f>
        <v>Lunch Supervision</v>
      </c>
      <c r="C23" s="85"/>
      <c r="D23" s="85"/>
      <c r="E23" s="90">
        <f t="shared" ref="E23:E36" si="2">IFERROR((D23-C23)*24*60,0)</f>
        <v>0</v>
      </c>
      <c r="F23" s="95"/>
      <c r="G23" s="95"/>
      <c r="H23" s="167"/>
    </row>
    <row r="24" spans="2:10" ht="36" customHeight="1" thickBot="1" x14ac:dyDescent="0.2">
      <c r="B24" s="125" t="str">
        <f>'Mon-Day 1-S2'!B24</f>
        <v>Lunch Recess Supervision</v>
      </c>
      <c r="C24" s="85"/>
      <c r="D24" s="85"/>
      <c r="E24" s="90">
        <f t="shared" si="2"/>
        <v>0</v>
      </c>
      <c r="F24" s="95"/>
      <c r="G24" s="95"/>
      <c r="H24" s="167"/>
    </row>
    <row r="25" spans="2:10" ht="25.5" customHeight="1" thickBot="1" x14ac:dyDescent="0.2">
      <c r="B25" s="125" t="str">
        <f>'Mon-Day 1-S2'!B25</f>
        <v>Transition/Break</v>
      </c>
      <c r="C25" s="85"/>
      <c r="D25" s="85"/>
      <c r="E25" s="90">
        <f t="shared" si="2"/>
        <v>0</v>
      </c>
      <c r="F25" s="95"/>
      <c r="G25" s="95"/>
      <c r="H25" s="167"/>
    </row>
    <row r="26" spans="2:10" ht="25.5" customHeight="1" thickBot="1" x14ac:dyDescent="0.2">
      <c r="B26" s="131" t="str">
        <f>'Mon-Day 1-S2'!B26</f>
        <v>Block 7</v>
      </c>
      <c r="C26" s="93"/>
      <c r="D26" s="93"/>
      <c r="E26" s="89">
        <f t="shared" si="2"/>
        <v>0</v>
      </c>
      <c r="F26" s="96">
        <f>E26</f>
        <v>0</v>
      </c>
      <c r="G26" s="164"/>
      <c r="H26" s="95"/>
    </row>
    <row r="27" spans="2:10" ht="25.5" customHeight="1" thickBot="1" x14ac:dyDescent="0.2">
      <c r="B27" s="125" t="str">
        <f>'Mon-Day 1-S2'!B27</f>
        <v>Transition/Break</v>
      </c>
      <c r="C27" s="85"/>
      <c r="D27" s="85"/>
      <c r="E27" s="90">
        <f t="shared" si="2"/>
        <v>0</v>
      </c>
      <c r="F27" s="95"/>
      <c r="G27" s="95"/>
      <c r="H27" s="167"/>
    </row>
    <row r="28" spans="2:10" ht="36" customHeight="1" thickBot="1" x14ac:dyDescent="0.2">
      <c r="B28" s="125" t="str">
        <f>'Mon-Day 1-S2'!B28</f>
        <v>PM Recess Supervision</v>
      </c>
      <c r="C28" s="85"/>
      <c r="D28" s="85"/>
      <c r="E28" s="90">
        <f t="shared" si="2"/>
        <v>0</v>
      </c>
      <c r="F28" s="95"/>
      <c r="G28" s="95"/>
      <c r="H28" s="167"/>
    </row>
    <row r="29" spans="2:10" ht="25.5" customHeight="1" thickBot="1" x14ac:dyDescent="0.2">
      <c r="B29" s="125" t="str">
        <f>'Mon-Day 1-S2'!B29</f>
        <v>Transition/Break</v>
      </c>
      <c r="C29" s="85"/>
      <c r="D29" s="85"/>
      <c r="E29" s="90">
        <f t="shared" si="2"/>
        <v>0</v>
      </c>
      <c r="F29" s="95"/>
      <c r="G29" s="95"/>
      <c r="H29" s="167"/>
    </row>
    <row r="30" spans="2:10" ht="28.5" customHeight="1" thickBot="1" x14ac:dyDescent="0.2">
      <c r="B30" s="131" t="str">
        <f>'Mon-Day 1-S2'!B30</f>
        <v>Block 8</v>
      </c>
      <c r="C30" s="93"/>
      <c r="D30" s="93"/>
      <c r="E30" s="89">
        <f t="shared" si="2"/>
        <v>0</v>
      </c>
      <c r="F30" s="96">
        <f>E30</f>
        <v>0</v>
      </c>
      <c r="G30" s="164"/>
      <c r="H30" s="95"/>
    </row>
    <row r="31" spans="2:10" ht="25.5" customHeight="1" thickBot="1" x14ac:dyDescent="0.2">
      <c r="B31" s="125" t="str">
        <f>'Mon-Day 1-S2'!B31</f>
        <v>Transition/Break</v>
      </c>
      <c r="C31" s="85"/>
      <c r="D31" s="85"/>
      <c r="E31" s="90">
        <f t="shared" si="2"/>
        <v>0</v>
      </c>
      <c r="F31" s="95"/>
      <c r="G31" s="95"/>
      <c r="H31" s="167"/>
    </row>
    <row r="32" spans="2:10" ht="25.5" customHeight="1" thickBot="1" x14ac:dyDescent="0.2">
      <c r="B32" s="131" t="str">
        <f>'Mon-Day 1-S2'!B32</f>
        <v>Block 9</v>
      </c>
      <c r="C32" s="93"/>
      <c r="D32" s="93"/>
      <c r="E32" s="89">
        <f t="shared" si="2"/>
        <v>0</v>
      </c>
      <c r="F32" s="96">
        <f>E32</f>
        <v>0</v>
      </c>
      <c r="G32" s="164"/>
      <c r="H32" s="95"/>
    </row>
    <row r="33" spans="2:10" ht="25.5" customHeight="1" thickBot="1" x14ac:dyDescent="0.2">
      <c r="B33" s="125" t="str">
        <f>'Mon-Day 1-S2'!B33</f>
        <v>Transition/Break</v>
      </c>
      <c r="C33" s="85"/>
      <c r="D33" s="85"/>
      <c r="E33" s="90">
        <f t="shared" si="2"/>
        <v>0</v>
      </c>
      <c r="F33" s="95"/>
      <c r="G33" s="95"/>
      <c r="H33" s="167"/>
    </row>
    <row r="34" spans="2:10" ht="25.5" customHeight="1" thickBot="1" x14ac:dyDescent="0.2">
      <c r="B34" s="131" t="str">
        <f>'Mon-Day 1-S2'!B34</f>
        <v>Block 10</v>
      </c>
      <c r="C34" s="93"/>
      <c r="D34" s="93"/>
      <c r="E34" s="89">
        <f t="shared" si="2"/>
        <v>0</v>
      </c>
      <c r="F34" s="96">
        <f>E34</f>
        <v>0</v>
      </c>
      <c r="G34" s="164"/>
      <c r="H34" s="95"/>
    </row>
    <row r="35" spans="2:10" ht="25.5" customHeight="1" thickBot="1" x14ac:dyDescent="0.2">
      <c r="B35" s="125" t="str">
        <f>'Mon-Day 1-S2'!B35</f>
        <v>Transition/Break</v>
      </c>
      <c r="C35" s="85"/>
      <c r="D35" s="85"/>
      <c r="E35" s="90">
        <f t="shared" si="2"/>
        <v>0</v>
      </c>
      <c r="F35" s="95"/>
      <c r="G35" s="95"/>
      <c r="H35" s="167"/>
      <c r="I35" s="7"/>
      <c r="J35" s="7"/>
    </row>
    <row r="36" spans="2:10" ht="36" customHeight="1" thickBot="1" x14ac:dyDescent="0.2">
      <c r="B36" s="128" t="str">
        <f>'Mon-Day 1-S2'!B36</f>
        <v>After School Supervision</v>
      </c>
      <c r="C36" s="87"/>
      <c r="D36" s="87"/>
      <c r="E36" s="91">
        <f t="shared" si="2"/>
        <v>0</v>
      </c>
      <c r="F36" s="165"/>
      <c r="G36" s="165"/>
      <c r="H36" s="169"/>
      <c r="I36" s="7"/>
      <c r="J36" s="7"/>
    </row>
    <row r="37" spans="2:10" ht="27"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1.75" customHeight="1" thickBot="1" x14ac:dyDescent="0.2">
      <c r="B38" s="130" t="s">
        <v>49</v>
      </c>
      <c r="C38" s="83">
        <f>(F6+F8+F10+F14+F16+F21+F26+F30+F32+F34)</f>
        <v>0</v>
      </c>
      <c r="D38" s="34" t="s">
        <v>50</v>
      </c>
      <c r="E38" s="94">
        <f>G37+H37</f>
        <v>0</v>
      </c>
      <c r="F38" s="95"/>
      <c r="G38" s="95"/>
      <c r="H38" s="95"/>
    </row>
  </sheetData>
  <sheetProtection formatColumns="0"/>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D00-000000000000}">
      <formula1>0</formula1>
      <formula2>120</formula2>
    </dataValidation>
    <dataValidation allowBlank="1" showInputMessage="1" showErrorMessage="1" prompt="adsfa" sqref="I1" xr:uid="{00000000-0002-0000-0D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16 F8 F10 F14 F21" xr:uid="{00000000-0002-0000-0D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D00-000003000000}">
      <formula1>0</formula1>
      <formula2>120</formula2>
    </dataValidation>
  </dataValidations>
  <hyperlinks>
    <hyperlink ref="G1" location="'Hours Summary'!A1" display="Return to Main" xr:uid="{00000000-0004-0000-0D00-000000000000}"/>
  </hyperlinks>
  <printOptions horizontalCentered="1"/>
  <pageMargins left="0.25" right="0.25"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tint="-0.14999847407452621"/>
    <pageSetUpPr autoPageBreaks="0" fitToPage="1"/>
  </sheetPr>
  <dimension ref="B1:K38"/>
  <sheetViews>
    <sheetView showGridLines="0" zoomScale="80" zoomScaleNormal="80" workbookViewId="0">
      <pane xSplit="8" ySplit="3" topLeftCell="I17"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1" t="s">
        <v>105</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tr">
        <f>'Mon-Day 1-S2'!B4</f>
        <v>AM Supervision</v>
      </c>
      <c r="C4" s="85"/>
      <c r="D4" s="85"/>
      <c r="E4" s="90">
        <f t="shared" ref="E4:E13" si="0">IFERROR((D4-C4)*24*60,0)</f>
        <v>0</v>
      </c>
      <c r="F4" s="95"/>
      <c r="G4" s="95"/>
      <c r="H4" s="167"/>
      <c r="I4" s="4"/>
      <c r="J4" s="5"/>
      <c r="K4" t="s">
        <v>0</v>
      </c>
    </row>
    <row r="5" spans="2:11" ht="25.5" customHeight="1" thickBot="1" x14ac:dyDescent="0.2">
      <c r="B5" s="125" t="str">
        <f>'Mon-Day 1-S2'!B5</f>
        <v>Warning Bell</v>
      </c>
      <c r="C5" s="85"/>
      <c r="D5" s="85"/>
      <c r="E5" s="90">
        <f t="shared" si="0"/>
        <v>0</v>
      </c>
      <c r="F5" s="95"/>
      <c r="G5" s="95"/>
      <c r="H5" s="167"/>
      <c r="I5" s="6"/>
      <c r="J5" s="6"/>
      <c r="K5" t="s">
        <v>0</v>
      </c>
    </row>
    <row r="6" spans="2:11" ht="25.5" customHeight="1" thickBot="1" x14ac:dyDescent="0.2">
      <c r="B6" s="131" t="str">
        <f>'Mon-Day 1-S2'!B6</f>
        <v>Block 1</v>
      </c>
      <c r="C6" s="93"/>
      <c r="D6" s="93"/>
      <c r="E6" s="89">
        <f t="shared" si="0"/>
        <v>0</v>
      </c>
      <c r="F6" s="96">
        <f>E6</f>
        <v>0</v>
      </c>
      <c r="G6" s="164"/>
      <c r="H6" s="95"/>
      <c r="I6" s="7"/>
      <c r="J6" s="7"/>
    </row>
    <row r="7" spans="2:11" ht="25.5" customHeight="1" thickBot="1" x14ac:dyDescent="0.2">
      <c r="B7" s="125" t="str">
        <f>'Mon-Day 1-S2'!B7</f>
        <v>Transition/Break</v>
      </c>
      <c r="C7" s="85"/>
      <c r="D7" s="85"/>
      <c r="E7" s="90">
        <f t="shared" si="0"/>
        <v>0</v>
      </c>
      <c r="F7" s="95"/>
      <c r="G7" s="95"/>
      <c r="H7" s="167"/>
      <c r="I7" s="7"/>
      <c r="J7" s="7"/>
    </row>
    <row r="8" spans="2:11" ht="25.5" customHeight="1" thickBot="1" x14ac:dyDescent="0.2">
      <c r="B8" s="131" t="str">
        <f>'Mon-Day 1-S2'!B8</f>
        <v>Block 2</v>
      </c>
      <c r="C8" s="93"/>
      <c r="D8" s="93"/>
      <c r="E8" s="89">
        <f t="shared" si="0"/>
        <v>0</v>
      </c>
      <c r="F8" s="96">
        <f>E8</f>
        <v>0</v>
      </c>
      <c r="G8" s="164"/>
      <c r="H8" s="95"/>
      <c r="I8" s="7"/>
      <c r="J8" s="7"/>
    </row>
    <row r="9" spans="2:11" ht="25.5" customHeight="1" thickBot="1" x14ac:dyDescent="0.2">
      <c r="B9" s="125" t="str">
        <f>'Mon-Day 1-S2'!B9</f>
        <v>Transition/Break</v>
      </c>
      <c r="C9" s="85"/>
      <c r="D9" s="85"/>
      <c r="E9" s="90">
        <f t="shared" si="0"/>
        <v>0</v>
      </c>
      <c r="F9" s="95"/>
      <c r="G9" s="95"/>
      <c r="H9" s="167"/>
      <c r="I9" s="7"/>
      <c r="J9" s="7"/>
    </row>
    <row r="10" spans="2:11" ht="25.5" customHeight="1" thickBot="1" x14ac:dyDescent="0.2">
      <c r="B10" s="131" t="str">
        <f>'Mon-Day 1-S2'!B10</f>
        <v>Block 3</v>
      </c>
      <c r="C10" s="93"/>
      <c r="D10" s="93"/>
      <c r="E10" s="89">
        <f t="shared" si="0"/>
        <v>0</v>
      </c>
      <c r="F10" s="96">
        <f>E10</f>
        <v>0</v>
      </c>
      <c r="G10" s="164"/>
      <c r="H10" s="95"/>
      <c r="I10" s="7"/>
      <c r="J10" s="7"/>
    </row>
    <row r="11" spans="2:11" ht="25.5" customHeight="1" thickBot="1" x14ac:dyDescent="0.2">
      <c r="B11" s="125" t="str">
        <f>'Mon-Day 1-S2'!B11</f>
        <v>Transition/Break</v>
      </c>
      <c r="C11" s="85"/>
      <c r="D11" s="85"/>
      <c r="E11" s="90">
        <f t="shared" si="0"/>
        <v>0</v>
      </c>
      <c r="F11" s="95"/>
      <c r="G11" s="95"/>
      <c r="H11" s="167"/>
      <c r="I11" s="7"/>
      <c r="J11" s="7"/>
    </row>
    <row r="12" spans="2:11" ht="37.5" customHeight="1" thickBot="1" x14ac:dyDescent="0.2">
      <c r="B12" s="125" t="str">
        <f>'Mon-Day 1-S2'!B12</f>
        <v>Recess Supervision</v>
      </c>
      <c r="C12" s="85"/>
      <c r="D12" s="85"/>
      <c r="E12" s="90">
        <f t="shared" si="0"/>
        <v>0</v>
      </c>
      <c r="F12" s="95"/>
      <c r="G12" s="95"/>
      <c r="H12" s="167"/>
      <c r="I12" s="7"/>
      <c r="J12" s="7"/>
    </row>
    <row r="13" spans="2:11" ht="25.5" customHeight="1" thickBot="1" x14ac:dyDescent="0.2">
      <c r="B13" s="125" t="str">
        <f>'Mon-Day 1-S2'!B13</f>
        <v>Transition/Break</v>
      </c>
      <c r="C13" s="85"/>
      <c r="D13" s="85"/>
      <c r="E13" s="90">
        <f t="shared" si="0"/>
        <v>0</v>
      </c>
      <c r="F13" s="95"/>
      <c r="G13" s="95"/>
      <c r="H13" s="167"/>
      <c r="I13" s="7"/>
      <c r="J13" s="7"/>
    </row>
    <row r="14" spans="2:11" ht="25.5" customHeight="1" thickBot="1" x14ac:dyDescent="0.2">
      <c r="B14" s="131" t="str">
        <f>'Mon-Day 1-S2'!B14</f>
        <v>Block 4</v>
      </c>
      <c r="C14" s="93"/>
      <c r="D14" s="93"/>
      <c r="E14" s="89">
        <f>IFERROR((D14-C14)*24*60,0)</f>
        <v>0</v>
      </c>
      <c r="F14" s="96">
        <f>E14</f>
        <v>0</v>
      </c>
      <c r="G14" s="164"/>
      <c r="H14" s="95"/>
      <c r="I14" s="7"/>
      <c r="J14" s="7"/>
    </row>
    <row r="15" spans="2:11" ht="25.5" customHeight="1" thickBot="1" x14ac:dyDescent="0.2">
      <c r="B15" s="125" t="str">
        <f>'Mon-Day 1-S2'!B15</f>
        <v>Transition/Break</v>
      </c>
      <c r="C15" s="85"/>
      <c r="D15" s="85"/>
      <c r="E15" s="90">
        <f>IFERROR((D15-C15)*24*60,0)</f>
        <v>0</v>
      </c>
      <c r="F15" s="95"/>
      <c r="G15" s="95"/>
      <c r="H15" s="167"/>
      <c r="I15" s="7"/>
      <c r="J15" s="7"/>
    </row>
    <row r="16" spans="2:11" ht="25.5" customHeight="1" thickBot="1" x14ac:dyDescent="0.2">
      <c r="B16" s="131" t="str">
        <f>'Mon-Day 1-S2'!B16</f>
        <v>Block 5</v>
      </c>
      <c r="C16" s="93"/>
      <c r="D16" s="93"/>
      <c r="E16" s="89">
        <f>IFERROR((D16-C16)*24*60,0)</f>
        <v>0</v>
      </c>
      <c r="F16" s="96">
        <f>E16</f>
        <v>0</v>
      </c>
      <c r="G16" s="164"/>
      <c r="H16" s="95"/>
      <c r="I16" s="7"/>
      <c r="J16" s="7"/>
    </row>
    <row r="17" spans="2:10" ht="25.5" customHeight="1" thickBot="1" x14ac:dyDescent="0.2">
      <c r="B17" s="125" t="str">
        <f>'Mon-Day 1-S2'!B17</f>
        <v>Transition/Break</v>
      </c>
      <c r="C17" s="85"/>
      <c r="D17" s="85"/>
      <c r="E17" s="90">
        <f t="shared" ref="E17:E36" si="1">IFERROR((D17-C17)*24*60,0)</f>
        <v>0</v>
      </c>
      <c r="F17" s="95"/>
      <c r="G17" s="95"/>
      <c r="H17" s="167"/>
      <c r="I17" s="7"/>
      <c r="J17" s="7"/>
    </row>
    <row r="18" spans="2:10" ht="25.5" customHeight="1" thickBot="1" x14ac:dyDescent="0.2">
      <c r="B18" s="125" t="str">
        <f>'Mon-Day 1-S2'!B18</f>
        <v>Lunch Supervision</v>
      </c>
      <c r="C18" s="85"/>
      <c r="D18" s="85"/>
      <c r="E18" s="90">
        <f t="shared" si="1"/>
        <v>0</v>
      </c>
      <c r="F18" s="95"/>
      <c r="G18" s="95"/>
      <c r="H18" s="167"/>
    </row>
    <row r="19" spans="2:10" ht="36" customHeight="1" thickBot="1" x14ac:dyDescent="0.2">
      <c r="B19" s="125" t="str">
        <f>'Mon-Day 1-S2'!B19</f>
        <v>Lunch Recess Supervision</v>
      </c>
      <c r="C19" s="85"/>
      <c r="D19" s="85"/>
      <c r="E19" s="90">
        <f t="shared" si="1"/>
        <v>0</v>
      </c>
      <c r="F19" s="95"/>
      <c r="G19" s="95"/>
      <c r="H19" s="167"/>
    </row>
    <row r="20" spans="2:10" ht="25.5" customHeight="1" thickBot="1" x14ac:dyDescent="0.2">
      <c r="B20" s="125" t="str">
        <f>'Mon-Day 1-S2'!B20</f>
        <v>Transition/Break</v>
      </c>
      <c r="C20" s="85"/>
      <c r="D20" s="85"/>
      <c r="E20" s="90">
        <f t="shared" si="1"/>
        <v>0</v>
      </c>
      <c r="F20" s="95"/>
      <c r="G20" s="95"/>
      <c r="H20" s="167"/>
    </row>
    <row r="21" spans="2:10" ht="25.5" customHeight="1" thickBot="1" x14ac:dyDescent="0.2">
      <c r="B21" s="131" t="str">
        <f>'Mon-Day 1-S2'!B21</f>
        <v>Block 6</v>
      </c>
      <c r="C21" s="93"/>
      <c r="D21" s="93"/>
      <c r="E21" s="89">
        <f t="shared" si="1"/>
        <v>0</v>
      </c>
      <c r="F21" s="96">
        <f>E21</f>
        <v>0</v>
      </c>
      <c r="G21" s="164"/>
      <c r="H21" s="95"/>
    </row>
    <row r="22" spans="2:10" ht="25.5" customHeight="1" thickBot="1" x14ac:dyDescent="0.2">
      <c r="B22" s="125" t="str">
        <f>'Mon-Day 1-S2'!B22</f>
        <v>Transition/Break</v>
      </c>
      <c r="C22" s="85"/>
      <c r="D22" s="85"/>
      <c r="E22" s="90">
        <f t="shared" si="1"/>
        <v>0</v>
      </c>
      <c r="F22" s="95"/>
      <c r="G22" s="95"/>
      <c r="H22" s="167"/>
    </row>
    <row r="23" spans="2:10" ht="29.25" customHeight="1" thickBot="1" x14ac:dyDescent="0.2">
      <c r="B23" s="125" t="str">
        <f>'Mon-Day 1-S2'!B23</f>
        <v>Lunch Supervision</v>
      </c>
      <c r="C23" s="85"/>
      <c r="D23" s="85"/>
      <c r="E23" s="90">
        <f t="shared" si="1"/>
        <v>0</v>
      </c>
      <c r="F23" s="95"/>
      <c r="G23" s="95"/>
      <c r="H23" s="167"/>
    </row>
    <row r="24" spans="2:10" ht="36" customHeight="1" thickBot="1" x14ac:dyDescent="0.2">
      <c r="B24" s="125" t="str">
        <f>'Mon-Day 1-S2'!B24</f>
        <v>Lunch Recess Supervision</v>
      </c>
      <c r="C24" s="85"/>
      <c r="D24" s="85"/>
      <c r="E24" s="90">
        <f t="shared" si="1"/>
        <v>0</v>
      </c>
      <c r="F24" s="95"/>
      <c r="G24" s="95"/>
      <c r="H24" s="167"/>
    </row>
    <row r="25" spans="2:10" ht="25.5" customHeight="1" thickBot="1" x14ac:dyDescent="0.2">
      <c r="B25" s="125" t="str">
        <f>'Mon-Day 1-S2'!B25</f>
        <v>Transition/Break</v>
      </c>
      <c r="C25" s="85"/>
      <c r="D25" s="85"/>
      <c r="E25" s="90">
        <f t="shared" si="1"/>
        <v>0</v>
      </c>
      <c r="F25" s="95"/>
      <c r="G25" s="95"/>
      <c r="H25" s="167"/>
    </row>
    <row r="26" spans="2:10" ht="25.5" customHeight="1" thickBot="1" x14ac:dyDescent="0.2">
      <c r="B26" s="131" t="str">
        <f>'Mon-Day 1-S2'!B26</f>
        <v>Block 7</v>
      </c>
      <c r="C26" s="93"/>
      <c r="D26" s="93"/>
      <c r="E26" s="89">
        <f t="shared" si="1"/>
        <v>0</v>
      </c>
      <c r="F26" s="96">
        <f>E26</f>
        <v>0</v>
      </c>
      <c r="G26" s="164"/>
      <c r="H26" s="95"/>
    </row>
    <row r="27" spans="2:10" ht="25.5" customHeight="1" thickBot="1" x14ac:dyDescent="0.2">
      <c r="B27" s="125" t="str">
        <f>'Mon-Day 1-S2'!B27</f>
        <v>Transition/Break</v>
      </c>
      <c r="C27" s="85"/>
      <c r="D27" s="85"/>
      <c r="E27" s="90">
        <f t="shared" si="1"/>
        <v>0</v>
      </c>
      <c r="F27" s="95"/>
      <c r="G27" s="95"/>
      <c r="H27" s="167"/>
    </row>
    <row r="28" spans="2:10" ht="36" customHeight="1" thickBot="1" x14ac:dyDescent="0.2">
      <c r="B28" s="125" t="str">
        <f>'Mon-Day 1-S2'!B28</f>
        <v>PM Recess Supervision</v>
      </c>
      <c r="C28" s="85"/>
      <c r="D28" s="85"/>
      <c r="E28" s="90">
        <f t="shared" si="1"/>
        <v>0</v>
      </c>
      <c r="F28" s="95"/>
      <c r="G28" s="95"/>
      <c r="H28" s="167"/>
    </row>
    <row r="29" spans="2:10" ht="25.5" customHeight="1" thickBot="1" x14ac:dyDescent="0.2">
      <c r="B29" s="125" t="str">
        <f>'Mon-Day 1-S2'!B29</f>
        <v>Transition/Break</v>
      </c>
      <c r="C29" s="85"/>
      <c r="D29" s="85"/>
      <c r="E29" s="90">
        <f t="shared" si="1"/>
        <v>0</v>
      </c>
      <c r="F29" s="95"/>
      <c r="G29" s="95"/>
      <c r="H29" s="167"/>
    </row>
    <row r="30" spans="2:10" ht="28.5" customHeight="1" thickBot="1" x14ac:dyDescent="0.2">
      <c r="B30" s="131" t="str">
        <f>'Mon-Day 1-S2'!B30</f>
        <v>Block 8</v>
      </c>
      <c r="C30" s="93"/>
      <c r="D30" s="93"/>
      <c r="E30" s="89">
        <f t="shared" si="1"/>
        <v>0</v>
      </c>
      <c r="F30" s="96">
        <f>E30</f>
        <v>0</v>
      </c>
      <c r="G30" s="164"/>
      <c r="H30" s="95"/>
    </row>
    <row r="31" spans="2:10" ht="25.5" customHeight="1" thickBot="1" x14ac:dyDescent="0.2">
      <c r="B31" s="125" t="str">
        <f>'Mon-Day 1-S2'!B31</f>
        <v>Transition/Break</v>
      </c>
      <c r="C31" s="85"/>
      <c r="D31" s="85"/>
      <c r="E31" s="90">
        <f t="shared" si="1"/>
        <v>0</v>
      </c>
      <c r="F31" s="95"/>
      <c r="G31" s="95"/>
      <c r="H31" s="167"/>
    </row>
    <row r="32" spans="2:10" ht="25.5" customHeight="1" thickBot="1" x14ac:dyDescent="0.2">
      <c r="B32" s="131" t="str">
        <f>'Mon-Day 1-S2'!B32</f>
        <v>Block 9</v>
      </c>
      <c r="C32" s="93"/>
      <c r="D32" s="93"/>
      <c r="E32" s="89">
        <f t="shared" si="1"/>
        <v>0</v>
      </c>
      <c r="F32" s="96">
        <f>E32</f>
        <v>0</v>
      </c>
      <c r="G32" s="164"/>
      <c r="H32" s="95"/>
    </row>
    <row r="33" spans="2:10" ht="25.5" customHeight="1" thickBot="1" x14ac:dyDescent="0.2">
      <c r="B33" s="125" t="str">
        <f>'Mon-Day 1-S2'!B33</f>
        <v>Transition/Break</v>
      </c>
      <c r="C33" s="85"/>
      <c r="D33" s="85"/>
      <c r="E33" s="90">
        <f t="shared" si="1"/>
        <v>0</v>
      </c>
      <c r="F33" s="95"/>
      <c r="G33" s="95"/>
      <c r="H33" s="167"/>
    </row>
    <row r="34" spans="2:10" ht="25.5" customHeight="1" thickBot="1" x14ac:dyDescent="0.2">
      <c r="B34" s="131" t="str">
        <f>'Mon-Day 1-S2'!B34</f>
        <v>Block 10</v>
      </c>
      <c r="C34" s="93"/>
      <c r="D34" s="93"/>
      <c r="E34" s="89">
        <f t="shared" si="1"/>
        <v>0</v>
      </c>
      <c r="F34" s="96">
        <f>E34</f>
        <v>0</v>
      </c>
      <c r="G34" s="164"/>
      <c r="H34" s="95"/>
    </row>
    <row r="35" spans="2:10" ht="25.5" customHeight="1" thickBot="1" x14ac:dyDescent="0.2">
      <c r="B35" s="125" t="str">
        <f>'Mon-Day 1-S2'!B35</f>
        <v>Transition/Break</v>
      </c>
      <c r="C35" s="85"/>
      <c r="D35" s="85"/>
      <c r="E35" s="90">
        <f t="shared" si="1"/>
        <v>0</v>
      </c>
      <c r="F35" s="95"/>
      <c r="G35" s="95"/>
      <c r="H35" s="167"/>
      <c r="I35" s="7"/>
      <c r="J35" s="7"/>
    </row>
    <row r="36" spans="2:10" ht="36" customHeight="1" thickBot="1" x14ac:dyDescent="0.2">
      <c r="B36" s="128" t="str">
        <f>'Mon-Day 1-S2'!B36</f>
        <v>After School Supervision</v>
      </c>
      <c r="C36" s="87"/>
      <c r="D36" s="87"/>
      <c r="E36" s="91">
        <f t="shared" si="1"/>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1.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xr:uid="{00000000-0002-0000-0E00-000000000000}">
      <formula1>0</formula1>
      <formula2>120</formula2>
    </dataValidation>
    <dataValidation allowBlank="1" showInputMessage="1" showErrorMessage="1" prompt="adsfa" sqref="I1" xr:uid="{00000000-0002-0000-0E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34 F30 F32 F26" xr:uid="{00000000-0002-0000-0E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H36" xr:uid="{00000000-0002-0000-0E00-000003000000}">
      <formula1>0</formula1>
      <formula2>120</formula2>
    </dataValidation>
  </dataValidations>
  <hyperlinks>
    <hyperlink ref="G1" location="'Hours Summary'!A1" display="Return to Main" xr:uid="{00000000-0004-0000-0E00-000000000000}"/>
  </hyperlinks>
  <printOptions horizontalCentered="1"/>
  <pageMargins left="0.25" right="0.25"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0" tint="-0.14999847407452621"/>
    <pageSetUpPr autoPageBreaks="0" fitToPage="1"/>
  </sheetPr>
  <dimension ref="B1:K38"/>
  <sheetViews>
    <sheetView showGridLines="0" zoomScale="80" zoomScaleNormal="80" workbookViewId="0">
      <pane xSplit="8" ySplit="3" topLeftCell="I21"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53" t="s">
        <v>92</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tr">
        <f>'Mon-Day 1-S2'!B4</f>
        <v>AM Supervision</v>
      </c>
      <c r="C4" s="85"/>
      <c r="D4" s="85"/>
      <c r="E4" s="90">
        <f t="shared" ref="E4:E13" si="0">IFERROR((D4-C4)*24*60,0)</f>
        <v>0</v>
      </c>
      <c r="F4" s="95"/>
      <c r="G4" s="95"/>
      <c r="H4" s="167"/>
      <c r="I4" s="4"/>
      <c r="J4" s="5"/>
      <c r="K4" t="s">
        <v>0</v>
      </c>
    </row>
    <row r="5" spans="2:11" ht="25.5" customHeight="1" thickBot="1" x14ac:dyDescent="0.2">
      <c r="B5" s="125" t="str">
        <f>'Mon-Day 1-S2'!B5</f>
        <v>Warning Bell</v>
      </c>
      <c r="C5" s="85"/>
      <c r="D5" s="85"/>
      <c r="E5" s="90">
        <f t="shared" si="0"/>
        <v>0</v>
      </c>
      <c r="F5" s="95"/>
      <c r="G5" s="95"/>
      <c r="H5" s="167"/>
      <c r="I5" s="6"/>
      <c r="J5" s="6"/>
      <c r="K5" t="s">
        <v>0</v>
      </c>
    </row>
    <row r="6" spans="2:11" ht="25.5" customHeight="1" thickBot="1" x14ac:dyDescent="0.2">
      <c r="B6" s="131" t="str">
        <f>'Mon-Day 1-S2'!B6</f>
        <v>Block 1</v>
      </c>
      <c r="C6" s="93"/>
      <c r="D6" s="93"/>
      <c r="E6" s="89">
        <f t="shared" si="0"/>
        <v>0</v>
      </c>
      <c r="F6" s="96">
        <f>E6</f>
        <v>0</v>
      </c>
      <c r="G6" s="164"/>
      <c r="H6" s="95"/>
      <c r="I6" s="7"/>
      <c r="J6" s="7"/>
    </row>
    <row r="7" spans="2:11" ht="25.5" customHeight="1" thickBot="1" x14ac:dyDescent="0.2">
      <c r="B7" s="125" t="str">
        <f>'Mon-Day 1-S2'!B7</f>
        <v>Transition/Break</v>
      </c>
      <c r="C7" s="85"/>
      <c r="D7" s="85"/>
      <c r="E7" s="90">
        <f t="shared" si="0"/>
        <v>0</v>
      </c>
      <c r="F7" s="95"/>
      <c r="G7" s="95"/>
      <c r="H7" s="167"/>
      <c r="I7" s="7"/>
      <c r="J7" s="7"/>
    </row>
    <row r="8" spans="2:11" ht="25.5" customHeight="1" thickBot="1" x14ac:dyDescent="0.2">
      <c r="B8" s="131" t="str">
        <f>'Mon-Day 1-S2'!B8</f>
        <v>Block 2</v>
      </c>
      <c r="C8" s="93"/>
      <c r="D8" s="93"/>
      <c r="E8" s="89">
        <f t="shared" si="0"/>
        <v>0</v>
      </c>
      <c r="F8" s="96">
        <f>E8</f>
        <v>0</v>
      </c>
      <c r="G8" s="164"/>
      <c r="H8" s="95"/>
      <c r="I8" s="7"/>
      <c r="J8" s="7"/>
    </row>
    <row r="9" spans="2:11" ht="25.5" customHeight="1" thickBot="1" x14ac:dyDescent="0.2">
      <c r="B9" s="125" t="str">
        <f>'Mon-Day 1-S2'!B9</f>
        <v>Transition/Break</v>
      </c>
      <c r="C9" s="85"/>
      <c r="D9" s="85"/>
      <c r="E9" s="90">
        <f t="shared" si="0"/>
        <v>0</v>
      </c>
      <c r="F9" s="95"/>
      <c r="G9" s="95"/>
      <c r="H9" s="167"/>
      <c r="I9" s="7"/>
      <c r="J9" s="7"/>
    </row>
    <row r="10" spans="2:11" ht="25.5" customHeight="1" thickBot="1" x14ac:dyDescent="0.2">
      <c r="B10" s="131" t="str">
        <f>'Mon-Day 1-S2'!B10</f>
        <v>Block 3</v>
      </c>
      <c r="C10" s="93"/>
      <c r="D10" s="93"/>
      <c r="E10" s="89">
        <f t="shared" si="0"/>
        <v>0</v>
      </c>
      <c r="F10" s="96">
        <f>E10</f>
        <v>0</v>
      </c>
      <c r="G10" s="164"/>
      <c r="H10" s="95"/>
      <c r="I10" s="7"/>
      <c r="J10" s="7"/>
    </row>
    <row r="11" spans="2:11" ht="25.5" customHeight="1" thickBot="1" x14ac:dyDescent="0.2">
      <c r="B11" s="125" t="str">
        <f>'Mon-Day 1-S2'!B11</f>
        <v>Transition/Break</v>
      </c>
      <c r="C11" s="85"/>
      <c r="D11" s="85"/>
      <c r="E11" s="90">
        <f t="shared" si="0"/>
        <v>0</v>
      </c>
      <c r="F11" s="95"/>
      <c r="G11" s="95"/>
      <c r="H11" s="167"/>
      <c r="I11" s="7"/>
      <c r="J11" s="7"/>
    </row>
    <row r="12" spans="2:11" ht="37.5" customHeight="1" thickBot="1" x14ac:dyDescent="0.2">
      <c r="B12" s="125" t="str">
        <f>'Mon-Day 1-S2'!B12</f>
        <v>Recess Supervision</v>
      </c>
      <c r="C12" s="85"/>
      <c r="D12" s="85"/>
      <c r="E12" s="90">
        <f t="shared" si="0"/>
        <v>0</v>
      </c>
      <c r="F12" s="95"/>
      <c r="G12" s="95"/>
      <c r="H12" s="167"/>
      <c r="I12" s="7"/>
      <c r="J12" s="7"/>
    </row>
    <row r="13" spans="2:11" ht="25.5" customHeight="1" thickBot="1" x14ac:dyDescent="0.2">
      <c r="B13" s="125" t="str">
        <f>'Mon-Day 1-S2'!B13</f>
        <v>Transition/Break</v>
      </c>
      <c r="C13" s="85"/>
      <c r="D13" s="85"/>
      <c r="E13" s="90">
        <f t="shared" si="0"/>
        <v>0</v>
      </c>
      <c r="F13" s="95"/>
      <c r="G13" s="95"/>
      <c r="H13" s="167"/>
      <c r="I13" s="7"/>
      <c r="J13" s="7"/>
    </row>
    <row r="14" spans="2:11" ht="25.5" customHeight="1" thickBot="1" x14ac:dyDescent="0.2">
      <c r="B14" s="131" t="str">
        <f>'Mon-Day 1-S2'!B14</f>
        <v>Block 4</v>
      </c>
      <c r="C14" s="93"/>
      <c r="D14" s="93"/>
      <c r="E14" s="89">
        <f>IFERROR((D14-C14)*24*60,0)</f>
        <v>0</v>
      </c>
      <c r="F14" s="96">
        <f>E14</f>
        <v>0</v>
      </c>
      <c r="G14" s="164"/>
      <c r="H14" s="95"/>
      <c r="I14" s="7"/>
      <c r="J14" s="7"/>
    </row>
    <row r="15" spans="2:11" ht="25.5" customHeight="1" thickBot="1" x14ac:dyDescent="0.2">
      <c r="B15" s="125" t="str">
        <f>'Mon-Day 1-S2'!B15</f>
        <v>Transition/Break</v>
      </c>
      <c r="C15" s="85"/>
      <c r="D15" s="85"/>
      <c r="E15" s="90">
        <f>IFERROR((D15-C15)*24*60,0)</f>
        <v>0</v>
      </c>
      <c r="F15" s="95"/>
      <c r="G15" s="95"/>
      <c r="H15" s="167"/>
      <c r="I15" s="7"/>
      <c r="J15" s="7"/>
    </row>
    <row r="16" spans="2:11" ht="25.5" customHeight="1" thickBot="1" x14ac:dyDescent="0.2">
      <c r="B16" s="131" t="str">
        <f>'Mon-Day 1-S2'!B16</f>
        <v>Block 5</v>
      </c>
      <c r="C16" s="93"/>
      <c r="D16" s="93"/>
      <c r="E16" s="89">
        <f>IFERROR((D16-C16)*24*60,0)</f>
        <v>0</v>
      </c>
      <c r="F16" s="96">
        <f>E16</f>
        <v>0</v>
      </c>
      <c r="G16" s="164"/>
      <c r="H16" s="95"/>
      <c r="I16" s="7"/>
      <c r="J16" s="7"/>
    </row>
    <row r="17" spans="2:10" ht="25.5" customHeight="1" thickBot="1" x14ac:dyDescent="0.2">
      <c r="B17" s="125" t="str">
        <f>'Mon-Day 1-S2'!B17</f>
        <v>Transition/Break</v>
      </c>
      <c r="C17" s="85"/>
      <c r="D17" s="85"/>
      <c r="E17" s="90">
        <f t="shared" ref="E17:E36" si="1">IFERROR((D17-C17)*24*60,0)</f>
        <v>0</v>
      </c>
      <c r="F17" s="95"/>
      <c r="G17" s="95"/>
      <c r="H17" s="167"/>
      <c r="I17" s="7"/>
      <c r="J17" s="7"/>
    </row>
    <row r="18" spans="2:10" ht="25.5" customHeight="1" thickBot="1" x14ac:dyDescent="0.2">
      <c r="B18" s="125" t="str">
        <f>'Mon-Day 1-S2'!B18</f>
        <v>Lunch Supervision</v>
      </c>
      <c r="C18" s="85"/>
      <c r="D18" s="85"/>
      <c r="E18" s="90">
        <f t="shared" si="1"/>
        <v>0</v>
      </c>
      <c r="F18" s="95"/>
      <c r="G18" s="95"/>
      <c r="H18" s="167"/>
    </row>
    <row r="19" spans="2:10" ht="36" customHeight="1" thickBot="1" x14ac:dyDescent="0.2">
      <c r="B19" s="125" t="str">
        <f>'Mon-Day 1-S2'!B19</f>
        <v>Lunch Recess Supervision</v>
      </c>
      <c r="C19" s="85"/>
      <c r="D19" s="85"/>
      <c r="E19" s="90">
        <f t="shared" si="1"/>
        <v>0</v>
      </c>
      <c r="F19" s="95"/>
      <c r="G19" s="95"/>
      <c r="H19" s="167"/>
    </row>
    <row r="20" spans="2:10" ht="25.5" customHeight="1" thickBot="1" x14ac:dyDescent="0.2">
      <c r="B20" s="125" t="str">
        <f>'Mon-Day 1-S2'!B20</f>
        <v>Transition/Break</v>
      </c>
      <c r="C20" s="85"/>
      <c r="D20" s="85"/>
      <c r="E20" s="90">
        <f t="shared" si="1"/>
        <v>0</v>
      </c>
      <c r="F20" s="95"/>
      <c r="G20" s="95"/>
      <c r="H20" s="167"/>
    </row>
    <row r="21" spans="2:10" ht="25.5" customHeight="1" thickBot="1" x14ac:dyDescent="0.2">
      <c r="B21" s="131" t="str">
        <f>'Mon-Day 1-S2'!B21</f>
        <v>Block 6</v>
      </c>
      <c r="C21" s="93"/>
      <c r="D21" s="93"/>
      <c r="E21" s="89">
        <f t="shared" si="1"/>
        <v>0</v>
      </c>
      <c r="F21" s="96">
        <f>E21</f>
        <v>0</v>
      </c>
      <c r="G21" s="164"/>
      <c r="H21" s="95"/>
    </row>
    <row r="22" spans="2:10" ht="25.5" customHeight="1" thickBot="1" x14ac:dyDescent="0.2">
      <c r="B22" s="125" t="str">
        <f>'Mon-Day 1-S2'!B22</f>
        <v>Transition/Break</v>
      </c>
      <c r="C22" s="85"/>
      <c r="D22" s="85"/>
      <c r="E22" s="90">
        <f t="shared" si="1"/>
        <v>0</v>
      </c>
      <c r="F22" s="95"/>
      <c r="G22" s="95"/>
      <c r="H22" s="167"/>
    </row>
    <row r="23" spans="2:10" ht="29.25" customHeight="1" thickBot="1" x14ac:dyDescent="0.2">
      <c r="B23" s="125" t="str">
        <f>'Mon-Day 1-S2'!B23</f>
        <v>Lunch Supervision</v>
      </c>
      <c r="C23" s="85"/>
      <c r="D23" s="85"/>
      <c r="E23" s="90">
        <f t="shared" si="1"/>
        <v>0</v>
      </c>
      <c r="F23" s="95"/>
      <c r="G23" s="95"/>
      <c r="H23" s="167"/>
    </row>
    <row r="24" spans="2:10" ht="36" customHeight="1" thickBot="1" x14ac:dyDescent="0.2">
      <c r="B24" s="125" t="str">
        <f>'Mon-Day 1-S2'!B24</f>
        <v>Lunch Recess Supervision</v>
      </c>
      <c r="C24" s="85"/>
      <c r="D24" s="85"/>
      <c r="E24" s="90">
        <f t="shared" si="1"/>
        <v>0</v>
      </c>
      <c r="F24" s="95"/>
      <c r="G24" s="95"/>
      <c r="H24" s="167"/>
    </row>
    <row r="25" spans="2:10" ht="25.5" customHeight="1" thickBot="1" x14ac:dyDescent="0.2">
      <c r="B25" s="125" t="str">
        <f>'Mon-Day 1-S2'!B25</f>
        <v>Transition/Break</v>
      </c>
      <c r="C25" s="85"/>
      <c r="D25" s="85"/>
      <c r="E25" s="90">
        <f t="shared" si="1"/>
        <v>0</v>
      </c>
      <c r="F25" s="95"/>
      <c r="G25" s="95"/>
      <c r="H25" s="167"/>
    </row>
    <row r="26" spans="2:10" ht="25.5" customHeight="1" thickBot="1" x14ac:dyDescent="0.2">
      <c r="B26" s="131" t="str">
        <f>'Mon-Day 1-S2'!B26</f>
        <v>Block 7</v>
      </c>
      <c r="C26" s="93"/>
      <c r="D26" s="93"/>
      <c r="E26" s="89">
        <f t="shared" si="1"/>
        <v>0</v>
      </c>
      <c r="F26" s="96">
        <f>E26</f>
        <v>0</v>
      </c>
      <c r="G26" s="164"/>
      <c r="H26" s="95"/>
    </row>
    <row r="27" spans="2:10" ht="25.5" customHeight="1" thickBot="1" x14ac:dyDescent="0.2">
      <c r="B27" s="125" t="str">
        <f>'Mon-Day 1-S2'!B27</f>
        <v>Transition/Break</v>
      </c>
      <c r="C27" s="85"/>
      <c r="D27" s="85"/>
      <c r="E27" s="90">
        <f t="shared" si="1"/>
        <v>0</v>
      </c>
      <c r="F27" s="95"/>
      <c r="G27" s="95"/>
      <c r="H27" s="167"/>
    </row>
    <row r="28" spans="2:10" ht="36" customHeight="1" thickBot="1" x14ac:dyDescent="0.2">
      <c r="B28" s="125" t="str">
        <f>'Mon-Day 1-S2'!B28</f>
        <v>PM Recess Supervision</v>
      </c>
      <c r="C28" s="85"/>
      <c r="D28" s="85"/>
      <c r="E28" s="90">
        <f t="shared" si="1"/>
        <v>0</v>
      </c>
      <c r="F28" s="95"/>
      <c r="G28" s="95"/>
      <c r="H28" s="167"/>
    </row>
    <row r="29" spans="2:10" ht="25.5" customHeight="1" thickBot="1" x14ac:dyDescent="0.2">
      <c r="B29" s="125" t="str">
        <f>'Mon-Day 1-S2'!B29</f>
        <v>Transition/Break</v>
      </c>
      <c r="C29" s="85"/>
      <c r="D29" s="85"/>
      <c r="E29" s="90">
        <f t="shared" si="1"/>
        <v>0</v>
      </c>
      <c r="F29" s="95"/>
      <c r="G29" s="95"/>
      <c r="H29" s="167"/>
    </row>
    <row r="30" spans="2:10" ht="28.5" customHeight="1" thickBot="1" x14ac:dyDescent="0.2">
      <c r="B30" s="131" t="str">
        <f>'Mon-Day 1-S2'!B30</f>
        <v>Block 8</v>
      </c>
      <c r="C30" s="93"/>
      <c r="D30" s="93"/>
      <c r="E30" s="89">
        <f t="shared" si="1"/>
        <v>0</v>
      </c>
      <c r="F30" s="96">
        <f>E30</f>
        <v>0</v>
      </c>
      <c r="G30" s="164"/>
      <c r="H30" s="95"/>
    </row>
    <row r="31" spans="2:10" ht="25.5" customHeight="1" thickBot="1" x14ac:dyDescent="0.2">
      <c r="B31" s="125" t="str">
        <f>'Mon-Day 1-S2'!B31</f>
        <v>Transition/Break</v>
      </c>
      <c r="C31" s="85"/>
      <c r="D31" s="85"/>
      <c r="E31" s="90">
        <f t="shared" si="1"/>
        <v>0</v>
      </c>
      <c r="F31" s="95"/>
      <c r="G31" s="95"/>
      <c r="H31" s="167"/>
    </row>
    <row r="32" spans="2:10" ht="25.5" customHeight="1" thickBot="1" x14ac:dyDescent="0.2">
      <c r="B32" s="131" t="str">
        <f>'Mon-Day 1-S2'!B32</f>
        <v>Block 9</v>
      </c>
      <c r="C32" s="93"/>
      <c r="D32" s="93"/>
      <c r="E32" s="89">
        <f t="shared" si="1"/>
        <v>0</v>
      </c>
      <c r="F32" s="96">
        <f>E32</f>
        <v>0</v>
      </c>
      <c r="G32" s="164"/>
      <c r="H32" s="95"/>
    </row>
    <row r="33" spans="2:10" ht="25.5" customHeight="1" thickBot="1" x14ac:dyDescent="0.2">
      <c r="B33" s="125" t="str">
        <f>'Mon-Day 1-S2'!B33</f>
        <v>Transition/Break</v>
      </c>
      <c r="C33" s="85"/>
      <c r="D33" s="85"/>
      <c r="E33" s="90">
        <f t="shared" si="1"/>
        <v>0</v>
      </c>
      <c r="F33" s="95"/>
      <c r="G33" s="95"/>
      <c r="H33" s="167"/>
    </row>
    <row r="34" spans="2:10" ht="25.5" customHeight="1" thickBot="1" x14ac:dyDescent="0.2">
      <c r="B34" s="131" t="str">
        <f>'Mon-Day 1-S2'!B34</f>
        <v>Block 10</v>
      </c>
      <c r="C34" s="93"/>
      <c r="D34" s="93"/>
      <c r="E34" s="89">
        <f t="shared" si="1"/>
        <v>0</v>
      </c>
      <c r="F34" s="96">
        <f>E34</f>
        <v>0</v>
      </c>
      <c r="G34" s="164"/>
      <c r="H34" s="95"/>
    </row>
    <row r="35" spans="2:10" ht="25.5" customHeight="1" thickBot="1" x14ac:dyDescent="0.2">
      <c r="B35" s="125" t="str">
        <f>'Mon-Day 1-S2'!B35</f>
        <v>Transition/Break</v>
      </c>
      <c r="C35" s="85"/>
      <c r="D35" s="85"/>
      <c r="E35" s="90">
        <f t="shared" si="1"/>
        <v>0</v>
      </c>
      <c r="F35" s="95"/>
      <c r="G35" s="95"/>
      <c r="H35" s="167"/>
      <c r="I35" s="7"/>
      <c r="J35" s="7"/>
    </row>
    <row r="36" spans="2:10" ht="36" customHeight="1" thickBot="1" x14ac:dyDescent="0.2">
      <c r="B36" s="128" t="str">
        <f>'Mon-Day 1-S2'!B36</f>
        <v>After School Supervision</v>
      </c>
      <c r="C36" s="87"/>
      <c r="D36" s="87"/>
      <c r="E36" s="91">
        <f t="shared" si="1"/>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1.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allowBlank="1" showInputMessage="1" showErrorMessage="1" prompt="adsfa" sqref="I1" xr:uid="{00000000-0002-0000-0F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xr:uid="{00000000-0002-0000-0F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34 F30 F32 F26" xr:uid="{00000000-0002-0000-0F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H36" xr:uid="{00000000-0002-0000-0F00-000003000000}">
      <formula1>0</formula1>
      <formula2>120</formula2>
    </dataValidation>
  </dataValidations>
  <hyperlinks>
    <hyperlink ref="G1" location="'Hours Summary'!A1" display="Return to Main" xr:uid="{00000000-0004-0000-0F00-000000000000}"/>
  </hyperlinks>
  <printOptions horizontalCentered="1"/>
  <pageMargins left="0.25" right="0.25"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0" tint="-0.14999847407452621"/>
    <pageSetUpPr autoPageBreaks="0" fitToPage="1"/>
  </sheetPr>
  <dimension ref="B1:K38"/>
  <sheetViews>
    <sheetView showGridLines="0" zoomScale="80" zoomScaleNormal="80" workbookViewId="0">
      <pane xSplit="8" ySplit="3" topLeftCell="I26"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53" t="s">
        <v>93</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tr">
        <f>'Mon-Day 1-S2'!B4</f>
        <v>AM Supervision</v>
      </c>
      <c r="C4" s="85"/>
      <c r="D4" s="85"/>
      <c r="E4" s="90">
        <f t="shared" ref="E4:E13" si="0">IFERROR((D4-C4)*24*60,0)</f>
        <v>0</v>
      </c>
      <c r="F4" s="95"/>
      <c r="G4" s="95"/>
      <c r="H4" s="167"/>
      <c r="I4" s="4"/>
      <c r="J4" s="5"/>
      <c r="K4" t="s">
        <v>0</v>
      </c>
    </row>
    <row r="5" spans="2:11" ht="25.5" customHeight="1" thickBot="1" x14ac:dyDescent="0.2">
      <c r="B5" s="125" t="str">
        <f>'Mon-Day 1-S2'!B5</f>
        <v>Warning Bell</v>
      </c>
      <c r="C5" s="85"/>
      <c r="D5" s="85"/>
      <c r="E5" s="90">
        <f t="shared" si="0"/>
        <v>0</v>
      </c>
      <c r="F5" s="95"/>
      <c r="G5" s="95"/>
      <c r="H5" s="167"/>
      <c r="I5" s="6"/>
      <c r="J5" s="6"/>
      <c r="K5" t="s">
        <v>0</v>
      </c>
    </row>
    <row r="6" spans="2:11" ht="25.5" customHeight="1" thickBot="1" x14ac:dyDescent="0.2">
      <c r="B6" s="131" t="str">
        <f>'Mon-Day 1-S2'!B6</f>
        <v>Block 1</v>
      </c>
      <c r="C6" s="93"/>
      <c r="D6" s="93"/>
      <c r="E6" s="89">
        <f t="shared" si="0"/>
        <v>0</v>
      </c>
      <c r="F6" s="96">
        <f>E6</f>
        <v>0</v>
      </c>
      <c r="G6" s="164"/>
      <c r="H6" s="95"/>
      <c r="I6" s="7"/>
      <c r="J6" s="7"/>
    </row>
    <row r="7" spans="2:11" ht="25.5" customHeight="1" thickBot="1" x14ac:dyDescent="0.2">
      <c r="B7" s="125" t="str">
        <f>'Mon-Day 1-S2'!B7</f>
        <v>Transition/Break</v>
      </c>
      <c r="C7" s="85"/>
      <c r="D7" s="85"/>
      <c r="E7" s="90">
        <f t="shared" si="0"/>
        <v>0</v>
      </c>
      <c r="F7" s="95"/>
      <c r="G7" s="95"/>
      <c r="H7" s="167"/>
      <c r="I7" s="7"/>
      <c r="J7" s="7"/>
    </row>
    <row r="8" spans="2:11" ht="25.5" customHeight="1" thickBot="1" x14ac:dyDescent="0.2">
      <c r="B8" s="131" t="str">
        <f>'Mon-Day 1-S2'!B8</f>
        <v>Block 2</v>
      </c>
      <c r="C8" s="93"/>
      <c r="D8" s="93"/>
      <c r="E8" s="89">
        <f t="shared" si="0"/>
        <v>0</v>
      </c>
      <c r="F8" s="96">
        <f>E8</f>
        <v>0</v>
      </c>
      <c r="G8" s="164"/>
      <c r="H8" s="95"/>
      <c r="I8" s="7"/>
      <c r="J8" s="7"/>
    </row>
    <row r="9" spans="2:11" ht="25.5" customHeight="1" thickBot="1" x14ac:dyDescent="0.2">
      <c r="B9" s="125" t="str">
        <f>'Mon-Day 1-S2'!B9</f>
        <v>Transition/Break</v>
      </c>
      <c r="C9" s="85"/>
      <c r="D9" s="85"/>
      <c r="E9" s="90">
        <f t="shared" si="0"/>
        <v>0</v>
      </c>
      <c r="F9" s="95"/>
      <c r="G9" s="95"/>
      <c r="H9" s="167"/>
      <c r="I9" s="7"/>
      <c r="J9" s="7"/>
    </row>
    <row r="10" spans="2:11" ht="25.5" customHeight="1" thickBot="1" x14ac:dyDescent="0.2">
      <c r="B10" s="131" t="str">
        <f>'Mon-Day 1-S2'!B10</f>
        <v>Block 3</v>
      </c>
      <c r="C10" s="93"/>
      <c r="D10" s="93"/>
      <c r="E10" s="89">
        <f t="shared" si="0"/>
        <v>0</v>
      </c>
      <c r="F10" s="96">
        <f>E10</f>
        <v>0</v>
      </c>
      <c r="G10" s="164"/>
      <c r="H10" s="95"/>
      <c r="I10" s="7"/>
      <c r="J10" s="7"/>
    </row>
    <row r="11" spans="2:11" ht="25.5" customHeight="1" thickBot="1" x14ac:dyDescent="0.2">
      <c r="B11" s="125" t="str">
        <f>'Mon-Day 1-S2'!B11</f>
        <v>Transition/Break</v>
      </c>
      <c r="C11" s="85"/>
      <c r="D11" s="85"/>
      <c r="E11" s="90">
        <f t="shared" si="0"/>
        <v>0</v>
      </c>
      <c r="F11" s="95"/>
      <c r="G11" s="95"/>
      <c r="H11" s="167"/>
      <c r="I11" s="7"/>
      <c r="J11" s="7"/>
    </row>
    <row r="12" spans="2:11" ht="37.5" customHeight="1" thickBot="1" x14ac:dyDescent="0.2">
      <c r="B12" s="125" t="str">
        <f>'Mon-Day 1-S2'!B12</f>
        <v>Recess Supervision</v>
      </c>
      <c r="C12" s="85"/>
      <c r="D12" s="85"/>
      <c r="E12" s="90">
        <f t="shared" si="0"/>
        <v>0</v>
      </c>
      <c r="F12" s="95"/>
      <c r="G12" s="95"/>
      <c r="H12" s="167"/>
      <c r="I12" s="7"/>
      <c r="J12" s="7"/>
    </row>
    <row r="13" spans="2:11" ht="25.5" customHeight="1" thickBot="1" x14ac:dyDescent="0.2">
      <c r="B13" s="125" t="str">
        <f>'Mon-Day 1-S2'!B13</f>
        <v>Transition/Break</v>
      </c>
      <c r="C13" s="85"/>
      <c r="D13" s="85"/>
      <c r="E13" s="90">
        <f t="shared" si="0"/>
        <v>0</v>
      </c>
      <c r="F13" s="95"/>
      <c r="G13" s="95"/>
      <c r="H13" s="167"/>
      <c r="I13" s="7"/>
      <c r="J13" s="7"/>
    </row>
    <row r="14" spans="2:11" ht="25.5" customHeight="1" thickBot="1" x14ac:dyDescent="0.2">
      <c r="B14" s="131" t="str">
        <f>'Mon-Day 1-S2'!B14</f>
        <v>Block 4</v>
      </c>
      <c r="C14" s="93"/>
      <c r="D14" s="93"/>
      <c r="E14" s="89">
        <f>IFERROR((D14-C14)*24*60,0)</f>
        <v>0</v>
      </c>
      <c r="F14" s="96">
        <f>E14</f>
        <v>0</v>
      </c>
      <c r="G14" s="164"/>
      <c r="H14" s="95"/>
      <c r="I14" s="7"/>
      <c r="J14" s="7"/>
    </row>
    <row r="15" spans="2:11" ht="25.5" customHeight="1" thickBot="1" x14ac:dyDescent="0.2">
      <c r="B15" s="125" t="str">
        <f>'Mon-Day 1-S2'!B15</f>
        <v>Transition/Break</v>
      </c>
      <c r="C15" s="85"/>
      <c r="D15" s="85"/>
      <c r="E15" s="90">
        <f>IFERROR((D15-C15)*24*60,0)</f>
        <v>0</v>
      </c>
      <c r="F15" s="95"/>
      <c r="G15" s="95"/>
      <c r="H15" s="167"/>
      <c r="I15" s="7"/>
      <c r="J15" s="7"/>
    </row>
    <row r="16" spans="2:11" ht="25.5" customHeight="1" thickBot="1" x14ac:dyDescent="0.2">
      <c r="B16" s="131" t="str">
        <f>'Mon-Day 1-S2'!B16</f>
        <v>Block 5</v>
      </c>
      <c r="C16" s="93"/>
      <c r="D16" s="93"/>
      <c r="E16" s="89">
        <f>IFERROR((D16-C16)*24*60,0)</f>
        <v>0</v>
      </c>
      <c r="F16" s="96">
        <f>E16</f>
        <v>0</v>
      </c>
      <c r="G16" s="164"/>
      <c r="H16" s="95"/>
      <c r="I16" s="7"/>
      <c r="J16" s="7"/>
    </row>
    <row r="17" spans="2:10" ht="25.5" customHeight="1" thickBot="1" x14ac:dyDescent="0.2">
      <c r="B17" s="125" t="str">
        <f>'Mon-Day 1-S2'!B17</f>
        <v>Transition/Break</v>
      </c>
      <c r="C17" s="85"/>
      <c r="D17" s="85"/>
      <c r="E17" s="90">
        <f t="shared" ref="E17:E36" si="1">IFERROR((D17-C17)*24*60,0)</f>
        <v>0</v>
      </c>
      <c r="F17" s="95"/>
      <c r="G17" s="95"/>
      <c r="H17" s="167"/>
      <c r="I17" s="7"/>
      <c r="J17" s="7"/>
    </row>
    <row r="18" spans="2:10" ht="25.5" customHeight="1" thickBot="1" x14ac:dyDescent="0.2">
      <c r="B18" s="125" t="str">
        <f>'Mon-Day 1-S2'!B18</f>
        <v>Lunch Supervision</v>
      </c>
      <c r="C18" s="85"/>
      <c r="D18" s="85"/>
      <c r="E18" s="90">
        <f t="shared" si="1"/>
        <v>0</v>
      </c>
      <c r="F18" s="95"/>
      <c r="G18" s="95"/>
      <c r="H18" s="167"/>
    </row>
    <row r="19" spans="2:10" ht="36" customHeight="1" thickBot="1" x14ac:dyDescent="0.2">
      <c r="B19" s="125" t="str">
        <f>'Mon-Day 1-S2'!B19</f>
        <v>Lunch Recess Supervision</v>
      </c>
      <c r="C19" s="85"/>
      <c r="D19" s="85"/>
      <c r="E19" s="90">
        <f t="shared" si="1"/>
        <v>0</v>
      </c>
      <c r="F19" s="95"/>
      <c r="G19" s="95"/>
      <c r="H19" s="167"/>
    </row>
    <row r="20" spans="2:10" ht="25.5" customHeight="1" thickBot="1" x14ac:dyDescent="0.2">
      <c r="B20" s="125" t="str">
        <f>'Mon-Day 1-S2'!B20</f>
        <v>Transition/Break</v>
      </c>
      <c r="C20" s="85"/>
      <c r="D20" s="85"/>
      <c r="E20" s="90">
        <f t="shared" si="1"/>
        <v>0</v>
      </c>
      <c r="F20" s="95"/>
      <c r="G20" s="95"/>
      <c r="H20" s="167"/>
    </row>
    <row r="21" spans="2:10" ht="25.5" customHeight="1" thickBot="1" x14ac:dyDescent="0.2">
      <c r="B21" s="131" t="str">
        <f>'Mon-Day 1-S2'!B21</f>
        <v>Block 6</v>
      </c>
      <c r="C21" s="93"/>
      <c r="D21" s="93"/>
      <c r="E21" s="89">
        <f t="shared" si="1"/>
        <v>0</v>
      </c>
      <c r="F21" s="96">
        <f>E21</f>
        <v>0</v>
      </c>
      <c r="G21" s="164"/>
      <c r="H21" s="95"/>
    </row>
    <row r="22" spans="2:10" ht="25.5" customHeight="1" thickBot="1" x14ac:dyDescent="0.2">
      <c r="B22" s="125" t="str">
        <f>'Mon-Day 1-S2'!B22</f>
        <v>Transition/Break</v>
      </c>
      <c r="C22" s="85"/>
      <c r="D22" s="85"/>
      <c r="E22" s="90">
        <f t="shared" si="1"/>
        <v>0</v>
      </c>
      <c r="F22" s="95"/>
      <c r="G22" s="95"/>
      <c r="H22" s="167"/>
    </row>
    <row r="23" spans="2:10" ht="29.25" customHeight="1" thickBot="1" x14ac:dyDescent="0.2">
      <c r="B23" s="125" t="str">
        <f>'Mon-Day 1-S2'!B23</f>
        <v>Lunch Supervision</v>
      </c>
      <c r="C23" s="85"/>
      <c r="D23" s="85"/>
      <c r="E23" s="90">
        <f t="shared" si="1"/>
        <v>0</v>
      </c>
      <c r="F23" s="95"/>
      <c r="G23" s="95"/>
      <c r="H23" s="167"/>
    </row>
    <row r="24" spans="2:10" ht="36" customHeight="1" thickBot="1" x14ac:dyDescent="0.2">
      <c r="B24" s="125" t="str">
        <f>'Mon-Day 1-S2'!B24</f>
        <v>Lunch Recess Supervision</v>
      </c>
      <c r="C24" s="85"/>
      <c r="D24" s="85"/>
      <c r="E24" s="90">
        <f t="shared" si="1"/>
        <v>0</v>
      </c>
      <c r="F24" s="95"/>
      <c r="G24" s="95"/>
      <c r="H24" s="167"/>
    </row>
    <row r="25" spans="2:10" ht="25.5" customHeight="1" thickBot="1" x14ac:dyDescent="0.2">
      <c r="B25" s="125" t="str">
        <f>'Mon-Day 1-S2'!B25</f>
        <v>Transition/Break</v>
      </c>
      <c r="C25" s="85"/>
      <c r="D25" s="85"/>
      <c r="E25" s="90">
        <f t="shared" si="1"/>
        <v>0</v>
      </c>
      <c r="F25" s="95"/>
      <c r="G25" s="95"/>
      <c r="H25" s="167"/>
    </row>
    <row r="26" spans="2:10" ht="25.5" customHeight="1" thickBot="1" x14ac:dyDescent="0.2">
      <c r="B26" s="131" t="str">
        <f>'Mon-Day 1-S2'!B26</f>
        <v>Block 7</v>
      </c>
      <c r="C26" s="93"/>
      <c r="D26" s="93"/>
      <c r="E26" s="89">
        <f t="shared" si="1"/>
        <v>0</v>
      </c>
      <c r="F26" s="96">
        <f>E26</f>
        <v>0</v>
      </c>
      <c r="G26" s="164"/>
      <c r="H26" s="95"/>
    </row>
    <row r="27" spans="2:10" ht="25.5" customHeight="1" thickBot="1" x14ac:dyDescent="0.2">
      <c r="B27" s="125" t="str">
        <f>'Mon-Day 1-S2'!B27</f>
        <v>Transition/Break</v>
      </c>
      <c r="C27" s="85"/>
      <c r="D27" s="85"/>
      <c r="E27" s="90">
        <f t="shared" si="1"/>
        <v>0</v>
      </c>
      <c r="F27" s="95"/>
      <c r="G27" s="95"/>
      <c r="H27" s="167"/>
    </row>
    <row r="28" spans="2:10" ht="36" customHeight="1" thickBot="1" x14ac:dyDescent="0.2">
      <c r="B28" s="125" t="str">
        <f>'Mon-Day 1-S2'!B28</f>
        <v>PM Recess Supervision</v>
      </c>
      <c r="C28" s="85"/>
      <c r="D28" s="85"/>
      <c r="E28" s="90">
        <f t="shared" si="1"/>
        <v>0</v>
      </c>
      <c r="F28" s="95"/>
      <c r="G28" s="95"/>
      <c r="H28" s="167"/>
    </row>
    <row r="29" spans="2:10" ht="25.5" customHeight="1" thickBot="1" x14ac:dyDescent="0.2">
      <c r="B29" s="125" t="str">
        <f>'Mon-Day 1-S2'!B29</f>
        <v>Transition/Break</v>
      </c>
      <c r="C29" s="85"/>
      <c r="D29" s="85"/>
      <c r="E29" s="90">
        <f t="shared" si="1"/>
        <v>0</v>
      </c>
      <c r="F29" s="95"/>
      <c r="G29" s="95"/>
      <c r="H29" s="167"/>
    </row>
    <row r="30" spans="2:10" ht="28.5" customHeight="1" thickBot="1" x14ac:dyDescent="0.2">
      <c r="B30" s="131" t="str">
        <f>'Mon-Day 1-S2'!B30</f>
        <v>Block 8</v>
      </c>
      <c r="C30" s="93"/>
      <c r="D30" s="93"/>
      <c r="E30" s="89">
        <f t="shared" si="1"/>
        <v>0</v>
      </c>
      <c r="F30" s="96">
        <f>E30</f>
        <v>0</v>
      </c>
      <c r="G30" s="164"/>
      <c r="H30" s="95"/>
    </row>
    <row r="31" spans="2:10" ht="25.5" customHeight="1" thickBot="1" x14ac:dyDescent="0.2">
      <c r="B31" s="125" t="str">
        <f>'Mon-Day 1-S2'!B31</f>
        <v>Transition/Break</v>
      </c>
      <c r="C31" s="85"/>
      <c r="D31" s="85"/>
      <c r="E31" s="90">
        <f t="shared" si="1"/>
        <v>0</v>
      </c>
      <c r="F31" s="95"/>
      <c r="G31" s="95"/>
      <c r="H31" s="167"/>
    </row>
    <row r="32" spans="2:10" ht="25.5" customHeight="1" thickBot="1" x14ac:dyDescent="0.2">
      <c r="B32" s="131" t="str">
        <f>'Mon-Day 1-S2'!B32</f>
        <v>Block 9</v>
      </c>
      <c r="C32" s="93"/>
      <c r="D32" s="93"/>
      <c r="E32" s="89">
        <f t="shared" si="1"/>
        <v>0</v>
      </c>
      <c r="F32" s="96">
        <f>E32</f>
        <v>0</v>
      </c>
      <c r="G32" s="164"/>
      <c r="H32" s="95"/>
    </row>
    <row r="33" spans="2:10" ht="25.5" customHeight="1" thickBot="1" x14ac:dyDescent="0.2">
      <c r="B33" s="125" t="str">
        <f>'Mon-Day 1-S2'!B33</f>
        <v>Transition/Break</v>
      </c>
      <c r="C33" s="85"/>
      <c r="D33" s="85"/>
      <c r="E33" s="90">
        <f t="shared" si="1"/>
        <v>0</v>
      </c>
      <c r="F33" s="95"/>
      <c r="G33" s="95"/>
      <c r="H33" s="167"/>
    </row>
    <row r="34" spans="2:10" ht="25.5" customHeight="1" thickBot="1" x14ac:dyDescent="0.2">
      <c r="B34" s="131" t="str">
        <f>'Mon-Day 1-S2'!B34</f>
        <v>Block 10</v>
      </c>
      <c r="C34" s="93"/>
      <c r="D34" s="93"/>
      <c r="E34" s="89">
        <f t="shared" si="1"/>
        <v>0</v>
      </c>
      <c r="F34" s="96">
        <f>E34</f>
        <v>0</v>
      </c>
      <c r="G34" s="164"/>
      <c r="H34" s="95"/>
    </row>
    <row r="35" spans="2:10" ht="25.5" customHeight="1" thickBot="1" x14ac:dyDescent="0.2">
      <c r="B35" s="125" t="str">
        <f>'Mon-Day 1-S2'!B35</f>
        <v>Transition/Break</v>
      </c>
      <c r="C35" s="85"/>
      <c r="D35" s="85"/>
      <c r="E35" s="90">
        <f t="shared" si="1"/>
        <v>0</v>
      </c>
      <c r="F35" s="95"/>
      <c r="G35" s="95"/>
      <c r="H35" s="167"/>
      <c r="I35" s="7"/>
      <c r="J35" s="7"/>
    </row>
    <row r="36" spans="2:10" ht="36" customHeight="1" thickBot="1" x14ac:dyDescent="0.2">
      <c r="B36" s="128" t="str">
        <f>'Mon-Day 1-S2'!B36</f>
        <v>After School Supervision</v>
      </c>
      <c r="C36" s="87"/>
      <c r="D36" s="87"/>
      <c r="E36" s="91">
        <f t="shared" si="1"/>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1.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xr:uid="{00000000-0002-0000-1000-000000000000}">
      <formula1>0</formula1>
      <formula2>120</formula2>
    </dataValidation>
    <dataValidation allowBlank="1" showInputMessage="1" showErrorMessage="1" prompt="adsfa" sqref="I1" xr:uid="{00000000-0002-0000-10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34 F30 F32 F26" xr:uid="{00000000-0002-0000-10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H36" xr:uid="{00000000-0002-0000-1000-000003000000}">
      <formula1>0</formula1>
      <formula2>120</formula2>
    </dataValidation>
  </dataValidations>
  <hyperlinks>
    <hyperlink ref="G1" location="'Hours Summary'!A1" display="Return to Main" xr:uid="{00000000-0004-0000-1000-000000000000}"/>
  </hyperlinks>
  <printOptions horizontalCentered="1"/>
  <pageMargins left="0.25" right="0.25"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4"/>
    <pageSetUpPr fitToPage="1"/>
  </sheetPr>
  <dimension ref="B1:Q41"/>
  <sheetViews>
    <sheetView showGridLines="0" zoomScale="75" zoomScaleNormal="75" workbookViewId="0">
      <pane xSplit="14" ySplit="7" topLeftCell="O8" activePane="bottomRight" state="frozen"/>
      <selection activeCell="B1" sqref="B1:I1"/>
      <selection pane="topRight" activeCell="B1" sqref="B1:I1"/>
      <selection pane="bottomLeft" activeCell="B1" sqref="B1:I1"/>
      <selection pane="bottomRight" activeCell="C4" sqref="C4"/>
    </sheetView>
  </sheetViews>
  <sheetFormatPr baseColWidth="10" defaultColWidth="9" defaultRowHeight="20.25" customHeight="1" x14ac:dyDescent="0.15"/>
  <cols>
    <col min="1" max="1" width="1.1640625" style="9" customWidth="1"/>
    <col min="2" max="2" width="21.5" style="9" customWidth="1"/>
    <col min="3" max="3" width="14.1640625" style="9" customWidth="1"/>
    <col min="4" max="4" width="18.83203125" style="9" customWidth="1"/>
    <col min="5" max="5" width="17.1640625" style="9" customWidth="1"/>
    <col min="6" max="6" width="16.1640625" style="9" customWidth="1"/>
    <col min="7" max="7" width="12.83203125" style="9" customWidth="1"/>
    <col min="8" max="8" width="15.83203125" style="9" customWidth="1"/>
    <col min="9" max="9" width="18.1640625" style="9" customWidth="1"/>
    <col min="10" max="10" width="12.1640625" style="9" customWidth="1"/>
    <col min="11" max="11" width="23.1640625" style="9" customWidth="1"/>
    <col min="12" max="12" width="11.83203125" style="9" customWidth="1"/>
    <col min="13" max="13" width="14.1640625" style="9" customWidth="1"/>
    <col min="14" max="14" width="10.1640625" style="9" customWidth="1"/>
    <col min="15" max="15" width="1.83203125" style="9" customWidth="1"/>
    <col min="16" max="16384" width="9" style="9"/>
  </cols>
  <sheetData>
    <row r="1" spans="2:17" ht="35.25" customHeight="1" thickTop="1" thickBot="1" x14ac:dyDescent="0.35">
      <c r="B1" s="457" t="s">
        <v>26</v>
      </c>
      <c r="C1" s="457"/>
      <c r="D1" s="457"/>
      <c r="E1" s="457"/>
      <c r="F1" s="457"/>
      <c r="G1" s="457"/>
      <c r="H1" s="457"/>
      <c r="I1" s="458"/>
      <c r="J1" s="459" t="s">
        <v>19</v>
      </c>
      <c r="K1" s="460"/>
      <c r="L1" s="163" t="s">
        <v>16</v>
      </c>
      <c r="M1" s="162" t="s">
        <v>19</v>
      </c>
      <c r="N1" s="163" t="s">
        <v>16</v>
      </c>
      <c r="O1" s="58"/>
    </row>
    <row r="2" spans="2:17" ht="46.5" customHeight="1" thickBot="1" x14ac:dyDescent="0.25">
      <c r="B2" s="122" t="s">
        <v>25</v>
      </c>
      <c r="C2" s="278" t="str">
        <f>'Hours Summary'!D1</f>
        <v>Type Teacher Name</v>
      </c>
      <c r="D2" s="359" t="str">
        <f>'Hours Summary'!G1</f>
        <v>Type FTE Here</v>
      </c>
      <c r="E2" s="279" t="s">
        <v>24</v>
      </c>
      <c r="F2" s="106" t="s">
        <v>43</v>
      </c>
      <c r="G2" s="107">
        <f>'Hours Summary'!G7</f>
        <v>0</v>
      </c>
      <c r="H2" s="475" t="s">
        <v>110</v>
      </c>
      <c r="I2" s="473" t="s">
        <v>20</v>
      </c>
      <c r="J2" s="461" t="s">
        <v>78</v>
      </c>
      <c r="K2" s="462"/>
      <c r="L2" s="154">
        <f>'Hours Summary'!C6+'Hours Summary'!D6</f>
        <v>0</v>
      </c>
      <c r="M2" s="185" t="s">
        <v>83</v>
      </c>
      <c r="N2" s="186">
        <f>'Hours Summary'!C11+'Hours Summary'!D11</f>
        <v>0</v>
      </c>
      <c r="O2" s="58"/>
    </row>
    <row r="3" spans="2:17" ht="46.5" customHeight="1" thickBot="1" x14ac:dyDescent="0.25">
      <c r="B3" s="123" t="s">
        <v>23</v>
      </c>
      <c r="C3" s="467" t="str">
        <f>'Hours Summary'!D2</f>
        <v>Type School Name</v>
      </c>
      <c r="D3" s="467"/>
      <c r="E3" s="468"/>
      <c r="F3" s="108" t="s">
        <v>44</v>
      </c>
      <c r="G3" s="109">
        <f>'Hours Summary'!G12</f>
        <v>0</v>
      </c>
      <c r="H3" s="476"/>
      <c r="I3" s="474"/>
      <c r="J3" s="463" t="s">
        <v>79</v>
      </c>
      <c r="K3" s="464"/>
      <c r="L3" s="155">
        <f>'Hours Summary'!C7+'Hours Summary'!D7</f>
        <v>0</v>
      </c>
      <c r="M3" s="160" t="s">
        <v>84</v>
      </c>
      <c r="N3" s="161">
        <f>'Hours Summary'!C12+'Hours Summary'!D12</f>
        <v>0</v>
      </c>
      <c r="O3" s="58"/>
    </row>
    <row r="4" spans="2:17" ht="78" customHeight="1" thickBot="1" x14ac:dyDescent="0.2">
      <c r="B4" s="110" t="s">
        <v>146</v>
      </c>
      <c r="C4" s="277" t="str">
        <f>'Hours Summary'!H3</f>
        <v>Typical Assign. FTE</v>
      </c>
      <c r="D4" s="110" t="s">
        <v>71</v>
      </c>
      <c r="E4" s="207">
        <f>IFERROR(D2*1200,0)</f>
        <v>0</v>
      </c>
      <c r="F4" s="110" t="s">
        <v>132</v>
      </c>
      <c r="G4" s="207">
        <f>$E$4-'Hours Summary'!$C$3-$E$6</f>
        <v>0</v>
      </c>
      <c r="H4" s="111"/>
      <c r="I4" s="477" t="s">
        <v>27</v>
      </c>
      <c r="J4" s="465" t="s">
        <v>80</v>
      </c>
      <c r="K4" s="466"/>
      <c r="L4" s="156">
        <f>'Hours Summary'!C8+'Hours Summary'!D8</f>
        <v>0</v>
      </c>
      <c r="M4" s="158" t="s">
        <v>85</v>
      </c>
      <c r="N4" s="159">
        <f>'Hours Summary'!C13+'Hours Summary'!D13</f>
        <v>0</v>
      </c>
      <c r="O4" s="58"/>
    </row>
    <row r="5" spans="2:17" ht="76.5" customHeight="1" thickBot="1" x14ac:dyDescent="0.25">
      <c r="B5" s="258" t="s">
        <v>131</v>
      </c>
      <c r="C5" s="259" t="s">
        <v>115</v>
      </c>
      <c r="D5" s="260" t="s">
        <v>128</v>
      </c>
      <c r="E5" s="206" t="s">
        <v>55</v>
      </c>
      <c r="F5" s="105"/>
      <c r="G5" s="105"/>
      <c r="H5" s="105"/>
      <c r="I5" s="478"/>
      <c r="J5" s="469" t="s">
        <v>81</v>
      </c>
      <c r="K5" s="470"/>
      <c r="L5" s="157">
        <f>'Hours Summary'!C9+'Hours Summary'!D9</f>
        <v>0</v>
      </c>
      <c r="M5" s="58"/>
      <c r="N5" s="58"/>
      <c r="O5" s="58"/>
    </row>
    <row r="6" spans="2:17" ht="31.5" customHeight="1" thickBot="1" x14ac:dyDescent="0.25">
      <c r="B6" s="272">
        <f>G4-D6</f>
        <v>0</v>
      </c>
      <c r="C6" s="262">
        <f>SUM(I8:I38)/60</f>
        <v>0</v>
      </c>
      <c r="D6" s="263">
        <f>SUM(K8:K38)/60</f>
        <v>0</v>
      </c>
      <c r="E6" s="210">
        <f>D6</f>
        <v>0</v>
      </c>
      <c r="F6" s="105"/>
      <c r="G6" s="105"/>
      <c r="H6" s="105"/>
      <c r="I6" s="212">
        <f>B6-E6</f>
        <v>0</v>
      </c>
      <c r="J6" s="471" t="s">
        <v>82</v>
      </c>
      <c r="K6" s="472"/>
      <c r="L6" s="187">
        <f>'Hours Summary'!C10+'Hours Summary'!D10</f>
        <v>0</v>
      </c>
      <c r="M6" s="58"/>
      <c r="N6" s="58"/>
      <c r="O6" s="58"/>
    </row>
    <row r="7" spans="2:17" ht="93" customHeight="1" thickTop="1" x14ac:dyDescent="0.15">
      <c r="B7" s="112" t="s">
        <v>22</v>
      </c>
      <c r="C7" s="113" t="s">
        <v>45</v>
      </c>
      <c r="D7" s="113" t="s">
        <v>125</v>
      </c>
      <c r="E7" s="113" t="s">
        <v>116</v>
      </c>
      <c r="F7" s="113" t="s">
        <v>46</v>
      </c>
      <c r="G7" s="114" t="s">
        <v>52</v>
      </c>
      <c r="H7" s="115" t="s">
        <v>47</v>
      </c>
      <c r="I7" s="271" t="s">
        <v>114</v>
      </c>
      <c r="J7" s="261" t="s">
        <v>53</v>
      </c>
      <c r="K7" s="205" t="s">
        <v>54</v>
      </c>
      <c r="L7" s="58"/>
      <c r="M7" s="58"/>
      <c r="N7" s="58"/>
      <c r="O7" s="58"/>
    </row>
    <row r="8" spans="2:17" ht="18" x14ac:dyDescent="0.15">
      <c r="B8" s="280">
        <v>43678</v>
      </c>
      <c r="C8" s="281"/>
      <c r="D8" s="282"/>
      <c r="E8" s="283"/>
      <c r="F8" s="282"/>
      <c r="G8" s="284"/>
      <c r="H8" s="285"/>
      <c r="I8" s="275">
        <f t="shared" ref="I8:I38" si="0">E8</f>
        <v>0</v>
      </c>
      <c r="J8" s="273">
        <f t="shared" ref="J8:J38" si="1">IFERROR(C8+D8+F8+H8,0)</f>
        <v>0</v>
      </c>
      <c r="K8" s="177">
        <f t="shared" ref="K8:K24" si="2">IFERROR(J8/60,0)</f>
        <v>0</v>
      </c>
      <c r="L8" s="153"/>
      <c r="M8" s="153"/>
      <c r="N8" s="153"/>
      <c r="O8" s="153"/>
      <c r="Q8" s="153"/>
    </row>
    <row r="9" spans="2:17" ht="18" x14ac:dyDescent="0.15">
      <c r="B9" s="280">
        <v>43679</v>
      </c>
      <c r="C9" s="281"/>
      <c r="D9" s="282"/>
      <c r="E9" s="283"/>
      <c r="F9" s="282"/>
      <c r="G9" s="284"/>
      <c r="H9" s="285"/>
      <c r="I9" s="275">
        <f t="shared" si="0"/>
        <v>0</v>
      </c>
      <c r="J9" s="273">
        <f t="shared" si="1"/>
        <v>0</v>
      </c>
      <c r="K9" s="177">
        <f t="shared" si="2"/>
        <v>0</v>
      </c>
    </row>
    <row r="10" spans="2:17" ht="18" x14ac:dyDescent="0.15">
      <c r="B10" s="286">
        <v>43680</v>
      </c>
      <c r="C10" s="287"/>
      <c r="D10" s="288"/>
      <c r="E10" s="289"/>
      <c r="F10" s="288"/>
      <c r="G10" s="290"/>
      <c r="H10" s="291"/>
      <c r="I10" s="275">
        <f t="shared" si="0"/>
        <v>0</v>
      </c>
      <c r="J10" s="273">
        <f t="shared" si="1"/>
        <v>0</v>
      </c>
      <c r="K10" s="177">
        <f t="shared" si="2"/>
        <v>0</v>
      </c>
    </row>
    <row r="11" spans="2:17" ht="18" x14ac:dyDescent="0.15">
      <c r="B11" s="286">
        <v>43681</v>
      </c>
      <c r="C11" s="287"/>
      <c r="D11" s="288"/>
      <c r="E11" s="289"/>
      <c r="F11" s="288"/>
      <c r="G11" s="290"/>
      <c r="H11" s="291"/>
      <c r="I11" s="275">
        <f t="shared" si="0"/>
        <v>0</v>
      </c>
      <c r="J11" s="273">
        <f t="shared" si="1"/>
        <v>0</v>
      </c>
      <c r="K11" s="177">
        <f t="shared" si="2"/>
        <v>0</v>
      </c>
    </row>
    <row r="12" spans="2:17" ht="18" x14ac:dyDescent="0.15">
      <c r="B12" s="280">
        <v>43682</v>
      </c>
      <c r="C12" s="281"/>
      <c r="D12" s="282"/>
      <c r="E12" s="283"/>
      <c r="F12" s="282"/>
      <c r="G12" s="284"/>
      <c r="H12" s="285"/>
      <c r="I12" s="275">
        <f t="shared" si="0"/>
        <v>0</v>
      </c>
      <c r="J12" s="273">
        <f t="shared" si="1"/>
        <v>0</v>
      </c>
      <c r="K12" s="177">
        <f t="shared" si="2"/>
        <v>0</v>
      </c>
    </row>
    <row r="13" spans="2:17" ht="18" x14ac:dyDescent="0.15">
      <c r="B13" s="280">
        <v>43683</v>
      </c>
      <c r="C13" s="281"/>
      <c r="D13" s="282"/>
      <c r="E13" s="283"/>
      <c r="F13" s="282"/>
      <c r="G13" s="284"/>
      <c r="H13" s="285"/>
      <c r="I13" s="275">
        <f t="shared" si="0"/>
        <v>0</v>
      </c>
      <c r="J13" s="273">
        <f t="shared" si="1"/>
        <v>0</v>
      </c>
      <c r="K13" s="177">
        <f t="shared" si="2"/>
        <v>0</v>
      </c>
    </row>
    <row r="14" spans="2:17" ht="18" x14ac:dyDescent="0.15">
      <c r="B14" s="280">
        <v>43684</v>
      </c>
      <c r="C14" s="281"/>
      <c r="D14" s="282"/>
      <c r="E14" s="283"/>
      <c r="F14" s="282"/>
      <c r="G14" s="284"/>
      <c r="H14" s="285"/>
      <c r="I14" s="275">
        <f t="shared" si="0"/>
        <v>0</v>
      </c>
      <c r="J14" s="273">
        <f t="shared" si="1"/>
        <v>0</v>
      </c>
      <c r="K14" s="177">
        <f t="shared" si="2"/>
        <v>0</v>
      </c>
    </row>
    <row r="15" spans="2:17" ht="18" x14ac:dyDescent="0.15">
      <c r="B15" s="280">
        <v>43685</v>
      </c>
      <c r="C15" s="281"/>
      <c r="D15" s="282"/>
      <c r="E15" s="283"/>
      <c r="F15" s="282"/>
      <c r="G15" s="284"/>
      <c r="H15" s="285"/>
      <c r="I15" s="275">
        <f t="shared" si="0"/>
        <v>0</v>
      </c>
      <c r="J15" s="273">
        <f t="shared" si="1"/>
        <v>0</v>
      </c>
      <c r="K15" s="177">
        <f t="shared" si="2"/>
        <v>0</v>
      </c>
    </row>
    <row r="16" spans="2:17" ht="18" x14ac:dyDescent="0.15">
      <c r="B16" s="280">
        <v>43686</v>
      </c>
      <c r="C16" s="281"/>
      <c r="D16" s="282"/>
      <c r="E16" s="283"/>
      <c r="F16" s="282"/>
      <c r="G16" s="284"/>
      <c r="H16" s="285"/>
      <c r="I16" s="275">
        <f t="shared" si="0"/>
        <v>0</v>
      </c>
      <c r="J16" s="273">
        <f t="shared" si="1"/>
        <v>0</v>
      </c>
      <c r="K16" s="177">
        <f t="shared" si="2"/>
        <v>0</v>
      </c>
    </row>
    <row r="17" spans="2:11" ht="18" x14ac:dyDescent="0.15">
      <c r="B17" s="286">
        <v>43687</v>
      </c>
      <c r="C17" s="287"/>
      <c r="D17" s="288"/>
      <c r="E17" s="289"/>
      <c r="F17" s="288"/>
      <c r="G17" s="290"/>
      <c r="H17" s="291"/>
      <c r="I17" s="275">
        <f t="shared" si="0"/>
        <v>0</v>
      </c>
      <c r="J17" s="273">
        <f t="shared" si="1"/>
        <v>0</v>
      </c>
      <c r="K17" s="177">
        <f t="shared" si="2"/>
        <v>0</v>
      </c>
    </row>
    <row r="18" spans="2:11" ht="18" x14ac:dyDescent="0.15">
      <c r="B18" s="286">
        <v>43688</v>
      </c>
      <c r="C18" s="287"/>
      <c r="D18" s="288"/>
      <c r="E18" s="289"/>
      <c r="F18" s="288"/>
      <c r="G18" s="290"/>
      <c r="H18" s="291"/>
      <c r="I18" s="275">
        <f t="shared" si="0"/>
        <v>0</v>
      </c>
      <c r="J18" s="273">
        <f t="shared" si="1"/>
        <v>0</v>
      </c>
      <c r="K18" s="177">
        <f t="shared" si="2"/>
        <v>0</v>
      </c>
    </row>
    <row r="19" spans="2:11" ht="18" x14ac:dyDescent="0.15">
      <c r="B19" s="280">
        <v>43689</v>
      </c>
      <c r="C19" s="281"/>
      <c r="D19" s="282"/>
      <c r="E19" s="283"/>
      <c r="F19" s="282"/>
      <c r="G19" s="284"/>
      <c r="H19" s="285"/>
      <c r="I19" s="275">
        <f t="shared" si="0"/>
        <v>0</v>
      </c>
      <c r="J19" s="273">
        <f t="shared" si="1"/>
        <v>0</v>
      </c>
      <c r="K19" s="177">
        <f t="shared" si="2"/>
        <v>0</v>
      </c>
    </row>
    <row r="20" spans="2:11" ht="18" x14ac:dyDescent="0.15">
      <c r="B20" s="280">
        <v>43690</v>
      </c>
      <c r="C20" s="281"/>
      <c r="D20" s="282"/>
      <c r="E20" s="283"/>
      <c r="F20" s="282"/>
      <c r="G20" s="284"/>
      <c r="H20" s="285"/>
      <c r="I20" s="275">
        <f t="shared" si="0"/>
        <v>0</v>
      </c>
      <c r="J20" s="273">
        <f t="shared" si="1"/>
        <v>0</v>
      </c>
      <c r="K20" s="177">
        <f t="shared" si="2"/>
        <v>0</v>
      </c>
    </row>
    <row r="21" spans="2:11" ht="18" x14ac:dyDescent="0.15">
      <c r="B21" s="280">
        <v>43691</v>
      </c>
      <c r="C21" s="281"/>
      <c r="D21" s="282"/>
      <c r="E21" s="283"/>
      <c r="F21" s="282"/>
      <c r="G21" s="284"/>
      <c r="H21" s="285"/>
      <c r="I21" s="275">
        <f t="shared" si="0"/>
        <v>0</v>
      </c>
      <c r="J21" s="273">
        <f t="shared" si="1"/>
        <v>0</v>
      </c>
      <c r="K21" s="177">
        <f t="shared" si="2"/>
        <v>0</v>
      </c>
    </row>
    <row r="22" spans="2:11" ht="18" x14ac:dyDescent="0.15">
      <c r="B22" s="280">
        <v>43692</v>
      </c>
      <c r="C22" s="281"/>
      <c r="D22" s="282"/>
      <c r="E22" s="283"/>
      <c r="F22" s="282"/>
      <c r="G22" s="284"/>
      <c r="H22" s="285"/>
      <c r="I22" s="275">
        <f t="shared" si="0"/>
        <v>0</v>
      </c>
      <c r="J22" s="273">
        <f t="shared" si="1"/>
        <v>0</v>
      </c>
      <c r="K22" s="177">
        <f t="shared" si="2"/>
        <v>0</v>
      </c>
    </row>
    <row r="23" spans="2:11" ht="18" x14ac:dyDescent="0.15">
      <c r="B23" s="280">
        <v>43693</v>
      </c>
      <c r="C23" s="281"/>
      <c r="D23" s="282"/>
      <c r="E23" s="283"/>
      <c r="F23" s="282"/>
      <c r="G23" s="284"/>
      <c r="H23" s="285"/>
      <c r="I23" s="275">
        <f t="shared" si="0"/>
        <v>0</v>
      </c>
      <c r="J23" s="273">
        <f t="shared" si="1"/>
        <v>0</v>
      </c>
      <c r="K23" s="177">
        <f t="shared" si="2"/>
        <v>0</v>
      </c>
    </row>
    <row r="24" spans="2:11" ht="18" x14ac:dyDescent="0.15">
      <c r="B24" s="286">
        <v>43694</v>
      </c>
      <c r="C24" s="287"/>
      <c r="D24" s="288"/>
      <c r="E24" s="289"/>
      <c r="F24" s="288"/>
      <c r="G24" s="290"/>
      <c r="H24" s="291"/>
      <c r="I24" s="275">
        <f t="shared" si="0"/>
        <v>0</v>
      </c>
      <c r="J24" s="273">
        <f t="shared" si="1"/>
        <v>0</v>
      </c>
      <c r="K24" s="177">
        <f t="shared" si="2"/>
        <v>0</v>
      </c>
    </row>
    <row r="25" spans="2:11" ht="18" x14ac:dyDescent="0.15">
      <c r="B25" s="286">
        <v>43695</v>
      </c>
      <c r="C25" s="287"/>
      <c r="D25" s="288"/>
      <c r="E25" s="289"/>
      <c r="F25" s="288"/>
      <c r="G25" s="290"/>
      <c r="H25" s="291"/>
      <c r="I25" s="275">
        <f t="shared" si="0"/>
        <v>0</v>
      </c>
      <c r="J25" s="274">
        <f t="shared" si="1"/>
        <v>0</v>
      </c>
      <c r="K25" s="178">
        <f t="shared" ref="K25:K34" si="3">IFERROR(J25/60,0)</f>
        <v>0</v>
      </c>
    </row>
    <row r="26" spans="2:11" ht="18" x14ac:dyDescent="0.15">
      <c r="B26" s="280">
        <v>43696</v>
      </c>
      <c r="C26" s="281"/>
      <c r="D26" s="282"/>
      <c r="E26" s="283"/>
      <c r="F26" s="282"/>
      <c r="G26" s="284"/>
      <c r="H26" s="285"/>
      <c r="I26" s="275">
        <f t="shared" si="0"/>
        <v>0</v>
      </c>
      <c r="J26" s="274">
        <f t="shared" si="1"/>
        <v>0</v>
      </c>
      <c r="K26" s="178">
        <f t="shared" si="3"/>
        <v>0</v>
      </c>
    </row>
    <row r="27" spans="2:11" ht="18" x14ac:dyDescent="0.15">
      <c r="B27" s="280">
        <v>43697</v>
      </c>
      <c r="C27" s="281"/>
      <c r="D27" s="282"/>
      <c r="E27" s="283"/>
      <c r="F27" s="282"/>
      <c r="G27" s="284"/>
      <c r="H27" s="285"/>
      <c r="I27" s="275">
        <f t="shared" si="0"/>
        <v>0</v>
      </c>
      <c r="J27" s="274">
        <f t="shared" si="1"/>
        <v>0</v>
      </c>
      <c r="K27" s="178">
        <f t="shared" si="3"/>
        <v>0</v>
      </c>
    </row>
    <row r="28" spans="2:11" ht="18" x14ac:dyDescent="0.15">
      <c r="B28" s="280">
        <v>43698</v>
      </c>
      <c r="C28" s="281"/>
      <c r="D28" s="282"/>
      <c r="E28" s="283"/>
      <c r="F28" s="282"/>
      <c r="G28" s="284"/>
      <c r="H28" s="285"/>
      <c r="I28" s="275">
        <f t="shared" si="0"/>
        <v>0</v>
      </c>
      <c r="J28" s="274">
        <f t="shared" si="1"/>
        <v>0</v>
      </c>
      <c r="K28" s="178">
        <f t="shared" si="3"/>
        <v>0</v>
      </c>
    </row>
    <row r="29" spans="2:11" ht="18" x14ac:dyDescent="0.15">
      <c r="B29" s="280">
        <v>43699</v>
      </c>
      <c r="C29" s="281"/>
      <c r="D29" s="282"/>
      <c r="E29" s="283"/>
      <c r="F29" s="282"/>
      <c r="G29" s="284"/>
      <c r="H29" s="285"/>
      <c r="I29" s="275">
        <f t="shared" si="0"/>
        <v>0</v>
      </c>
      <c r="J29" s="274">
        <f t="shared" si="1"/>
        <v>0</v>
      </c>
      <c r="K29" s="178">
        <f t="shared" si="3"/>
        <v>0</v>
      </c>
    </row>
    <row r="30" spans="2:11" ht="18" x14ac:dyDescent="0.15">
      <c r="B30" s="280">
        <v>43700</v>
      </c>
      <c r="C30" s="281"/>
      <c r="D30" s="282"/>
      <c r="E30" s="283"/>
      <c r="F30" s="282"/>
      <c r="G30" s="284"/>
      <c r="H30" s="285"/>
      <c r="I30" s="275">
        <f t="shared" si="0"/>
        <v>0</v>
      </c>
      <c r="J30" s="274">
        <f t="shared" si="1"/>
        <v>0</v>
      </c>
      <c r="K30" s="178">
        <f t="shared" si="3"/>
        <v>0</v>
      </c>
    </row>
    <row r="31" spans="2:11" ht="18" x14ac:dyDescent="0.15">
      <c r="B31" s="286">
        <v>43701</v>
      </c>
      <c r="C31" s="287"/>
      <c r="D31" s="288"/>
      <c r="E31" s="289"/>
      <c r="F31" s="288"/>
      <c r="G31" s="290"/>
      <c r="H31" s="291"/>
      <c r="I31" s="275">
        <f t="shared" si="0"/>
        <v>0</v>
      </c>
      <c r="J31" s="274">
        <f t="shared" si="1"/>
        <v>0</v>
      </c>
      <c r="K31" s="178">
        <f t="shared" si="3"/>
        <v>0</v>
      </c>
    </row>
    <row r="32" spans="2:11" ht="18" x14ac:dyDescent="0.15">
      <c r="B32" s="286">
        <v>43702</v>
      </c>
      <c r="C32" s="287"/>
      <c r="D32" s="288"/>
      <c r="E32" s="289"/>
      <c r="F32" s="288"/>
      <c r="G32" s="290"/>
      <c r="H32" s="291"/>
      <c r="I32" s="275">
        <f t="shared" si="0"/>
        <v>0</v>
      </c>
      <c r="J32" s="274">
        <f t="shared" si="1"/>
        <v>0</v>
      </c>
      <c r="K32" s="178">
        <f t="shared" si="3"/>
        <v>0</v>
      </c>
    </row>
    <row r="33" spans="2:11" ht="18" x14ac:dyDescent="0.15">
      <c r="B33" s="280">
        <v>43703</v>
      </c>
      <c r="C33" s="281"/>
      <c r="D33" s="282"/>
      <c r="E33" s="283"/>
      <c r="F33" s="282"/>
      <c r="G33" s="284"/>
      <c r="H33" s="285"/>
      <c r="I33" s="275">
        <f t="shared" si="0"/>
        <v>0</v>
      </c>
      <c r="J33" s="274">
        <f t="shared" si="1"/>
        <v>0</v>
      </c>
      <c r="K33" s="178">
        <f t="shared" si="3"/>
        <v>0</v>
      </c>
    </row>
    <row r="34" spans="2:11" ht="18" x14ac:dyDescent="0.15">
      <c r="B34" s="280">
        <v>43704</v>
      </c>
      <c r="C34" s="281"/>
      <c r="D34" s="282"/>
      <c r="E34" s="283"/>
      <c r="F34" s="282"/>
      <c r="G34" s="284"/>
      <c r="H34" s="285"/>
      <c r="I34" s="275">
        <f t="shared" si="0"/>
        <v>0</v>
      </c>
      <c r="J34" s="274">
        <f t="shared" si="1"/>
        <v>0</v>
      </c>
      <c r="K34" s="178">
        <f t="shared" si="3"/>
        <v>0</v>
      </c>
    </row>
    <row r="35" spans="2:11" ht="18" x14ac:dyDescent="0.15">
      <c r="B35" s="280">
        <v>43705</v>
      </c>
      <c r="C35" s="292"/>
      <c r="D35" s="292"/>
      <c r="E35" s="293"/>
      <c r="F35" s="292"/>
      <c r="G35" s="294"/>
      <c r="H35" s="285"/>
      <c r="I35" s="275">
        <f t="shared" si="0"/>
        <v>0</v>
      </c>
      <c r="J35" s="179">
        <f t="shared" si="1"/>
        <v>0</v>
      </c>
      <c r="K35" s="180">
        <f t="shared" ref="K35:K38" si="4">IFERROR(J35/60,0)</f>
        <v>0</v>
      </c>
    </row>
    <row r="36" spans="2:11" ht="18" x14ac:dyDescent="0.15">
      <c r="B36" s="280">
        <v>43706</v>
      </c>
      <c r="C36" s="292"/>
      <c r="D36" s="292"/>
      <c r="E36" s="293"/>
      <c r="F36" s="292"/>
      <c r="G36" s="294"/>
      <c r="H36" s="295"/>
      <c r="I36" s="275">
        <f t="shared" si="0"/>
        <v>0</v>
      </c>
      <c r="J36" s="181">
        <f t="shared" si="1"/>
        <v>0</v>
      </c>
      <c r="K36" s="180">
        <f t="shared" si="4"/>
        <v>0</v>
      </c>
    </row>
    <row r="37" spans="2:11" ht="18" x14ac:dyDescent="0.15">
      <c r="B37" s="280">
        <v>43707</v>
      </c>
      <c r="C37" s="292"/>
      <c r="D37" s="292"/>
      <c r="E37" s="293"/>
      <c r="F37" s="292"/>
      <c r="G37" s="294"/>
      <c r="H37" s="295"/>
      <c r="I37" s="275">
        <f t="shared" si="0"/>
        <v>0</v>
      </c>
      <c r="J37" s="181">
        <f t="shared" si="1"/>
        <v>0</v>
      </c>
      <c r="K37" s="180">
        <f t="shared" si="4"/>
        <v>0</v>
      </c>
    </row>
    <row r="38" spans="2:11" ht="19" thickBot="1" x14ac:dyDescent="0.2">
      <c r="B38" s="286">
        <v>43708</v>
      </c>
      <c r="C38" s="287"/>
      <c r="D38" s="288"/>
      <c r="E38" s="289"/>
      <c r="F38" s="288"/>
      <c r="G38" s="290"/>
      <c r="H38" s="291"/>
      <c r="I38" s="276">
        <f t="shared" si="0"/>
        <v>0</v>
      </c>
      <c r="J38" s="182">
        <f t="shared" si="1"/>
        <v>0</v>
      </c>
      <c r="K38" s="183">
        <f t="shared" si="4"/>
        <v>0</v>
      </c>
    </row>
    <row r="39" spans="2:11" ht="20.25" customHeight="1" thickTop="1" x14ac:dyDescent="0.2">
      <c r="B39" s="27"/>
      <c r="C39" s="28"/>
      <c r="D39" s="29"/>
      <c r="E39" s="28"/>
      <c r="F39" s="28"/>
      <c r="G39" s="28"/>
      <c r="H39" s="30"/>
      <c r="I39" s="14"/>
    </row>
    <row r="40" spans="2:11" ht="20.25" customHeight="1" x14ac:dyDescent="0.2">
      <c r="B40" s="13"/>
      <c r="C40" s="11"/>
      <c r="D40" s="11"/>
      <c r="E40" s="11"/>
      <c r="F40" s="11"/>
      <c r="G40" s="12"/>
      <c r="H40" s="12"/>
      <c r="I40" s="11"/>
    </row>
    <row r="41" spans="2:11" ht="20.25" customHeight="1" x14ac:dyDescent="0.2">
      <c r="B41" s="10"/>
      <c r="C41" s="10"/>
      <c r="D41" s="10"/>
      <c r="E41" s="10"/>
      <c r="F41" s="10"/>
      <c r="G41" s="10"/>
      <c r="H41" s="10"/>
    </row>
  </sheetData>
  <sheetProtection formatColumns="0"/>
  <mergeCells count="11">
    <mergeCell ref="J5:K5"/>
    <mergeCell ref="J6:K6"/>
    <mergeCell ref="I2:I3"/>
    <mergeCell ref="H2:H3"/>
    <mergeCell ref="I4:I5"/>
    <mergeCell ref="B1:I1"/>
    <mergeCell ref="J1:K1"/>
    <mergeCell ref="J2:K2"/>
    <mergeCell ref="J3:K3"/>
    <mergeCell ref="J4:K4"/>
    <mergeCell ref="C3:E3"/>
  </mergeCells>
  <conditionalFormatting sqref="E6">
    <cfRule type="colorScale" priority="1">
      <colorScale>
        <cfvo type="formula" val="$B$6*0.5"/>
        <cfvo type="formula" val="$B$6*0.67"/>
        <cfvo type="formula" val="$B$6*0.83"/>
        <color rgb="FF00B050"/>
        <color rgb="FFFFEB84"/>
        <color rgb="FFFF0000"/>
      </colorScale>
    </cfRule>
  </conditionalFormatting>
  <dataValidations count="19">
    <dataValidation allowBlank="1" showInputMessage="1" showErrorMessage="1" prompt="Total Assignable Hours Worked to date are automatically calculated in cell below" sqref="E5 I4" xr:uid="{00000000-0002-0000-1100-000000000000}"/>
    <dataValidation allowBlank="1" showInputMessage="1" showErrorMessage="1" prompt="Total Assignable Hours Worked to date automatically calculated in this cell." sqref="E6 I6" xr:uid="{00000000-0002-0000-1100-000001000000}"/>
    <dataValidation allowBlank="1" showInputMessage="1" showErrorMessage="1" prompt="Total Hours Worked are automatically calculated in this cell" sqref="C6:D6" xr:uid="{00000000-0002-0000-1100-000002000000}"/>
    <dataValidation allowBlank="1" showInputMessage="1" showErrorMessage="1" prompt="Enter Total Work Week Hours in this cell" sqref="B6" xr:uid="{00000000-0002-0000-1100-000003000000}"/>
    <dataValidation allowBlank="1" showInputMessage="1" showErrorMessage="1" prompt="Regular Hours are automatically calculated in cell below" sqref="C5" xr:uid="{00000000-0002-0000-1100-000004000000}"/>
    <dataValidation allowBlank="1" showInputMessage="1" showErrorMessage="1" prompt="Total Assignable Hours Worked are automatically calculated in cell below" sqref="D5" xr:uid="{00000000-0002-0000-1100-000005000000}"/>
    <dataValidation allowBlank="1" showInputMessage="1" showErrorMessage="1" prompt="Enter Total Assignable Hours in cell below" sqref="B5" xr:uid="{00000000-0002-0000-1100-000006000000}"/>
    <dataValidation allowBlank="1" showInputMessage="1" showErrorMessage="1" prompt="Enter School Name in this cell" sqref="C3" xr:uid="{00000000-0002-0000-1100-000007000000}"/>
    <dataValidation allowBlank="1" showInputMessage="1" showErrorMessage="1" prompt="Enter School Name in cell to the right" sqref="B3" xr:uid="{00000000-0002-0000-1100-000008000000}"/>
    <dataValidation allowBlank="1" showInputMessage="1" showErrorMessage="1" prompt="Enter Teacher's FTE in this cell" sqref="D2" xr:uid="{00000000-0002-0000-1100-000009000000}"/>
    <dataValidation allowBlank="1" showInputMessage="1" showErrorMessage="1" prompt="Enter Teacher Name in this cell" sqref="C2" xr:uid="{00000000-0002-0000-1100-00000A000000}"/>
    <dataValidation allowBlank="1" showInputMessage="1" showErrorMessage="1" prompt="Enter Teacher Name and FTE in cells to the right" sqref="B2" xr:uid="{00000000-0002-0000-1100-00000B000000}"/>
    <dataValidation allowBlank="1" showInputMessage="1" showErrorMessage="1" prompt="Enter Teacher and School details in cells below" sqref="B1" xr:uid="{00000000-0002-0000-1100-00000C000000}"/>
    <dataValidation allowBlank="1" showInputMessage="1" showErrorMessage="1" prompt="Use this worksheet to track hours worked in a work week. Enter Date and Times in TimeSheet table. Total Hours, Regular Hours and Overtime Hours are automatically calculated" sqref="A1" xr:uid="{00000000-0002-0000-1100-00000D000000}"/>
    <dataValidation allowBlank="1" showErrorMessage="1" sqref="I2 A2:A1048576 F5:H6 B41:H1048576 B40:F40 R1:XFD7 E39:G39 F2:G3 Q1:Q4 B8:B39 M10:N11 L8:L11 P1:P6 L12:XFD38 I39:XFD1048576 L1:L6 C39 N1:O2 O3:O11 P8:XFD11 M5:N7 I35:K38 C35:F37 H35:H37" xr:uid="{00000000-0002-0000-1100-00000E000000}"/>
    <dataValidation allowBlank="1" showInputMessage="1" showErrorMessage="1" prompt="adsfa" sqref="H2" xr:uid="{00000000-0002-0000-1100-00000F000000}"/>
    <dataValidation allowBlank="1" showInputMessage="1" showErrorMessage="1" prompt="Enter Date in this column under this heading. Use heading filters to find specific entries" sqref="B7" xr:uid="{00000000-0002-0000-1100-000010000000}"/>
    <dataValidation allowBlank="1" showInputMessage="1" showErrorMessage="1" prompt="Assigned Hours Worked are automatically calculated in this column under this heading." sqref="J7:K34" xr:uid="{00000000-0002-0000-1100-000011000000}"/>
    <dataValidation allowBlank="1" showInputMessage="1" showErrorMessage="1" prompt="Enter Assigned Time After School in this column under this heading." sqref="H8:I34 H7 H38" xr:uid="{00000000-0002-0000-1100-000012000000}"/>
  </dataValidations>
  <hyperlinks>
    <hyperlink ref="I2" location="Summary!A1" display="Summary!A1" xr:uid="{00000000-0004-0000-1100-000000000000}"/>
    <hyperlink ref="I2:I3" location="'Hours Summary'!A1" display="Return to Main" xr:uid="{00000000-0004-0000-1100-000001000000}"/>
    <hyperlink ref="J2" location="'Mon-Day 1-S1'!Print_Titles" display="MON | Day 1 - Sem 1" xr:uid="{00000000-0004-0000-1100-000002000000}"/>
    <hyperlink ref="J3" location="'Tue-Day 2-S1'!Print_Titles" display="TUE | Day 2 - Sem 1" xr:uid="{00000000-0004-0000-1100-000003000000}"/>
    <hyperlink ref="J4" location="'Wed-Day 3-S1'!Print_Titles" display="WED | Day 3 - Sem 1" xr:uid="{00000000-0004-0000-1100-000004000000}"/>
    <hyperlink ref="J5" location="'Thu-Day 4-S1'!Print_Titles" display="THU | Day 4 - Sem 1" xr:uid="{00000000-0004-0000-1100-000005000000}"/>
    <hyperlink ref="J6" location="'Fri-Day 5-S1'!Print_Titles" display="FRI | Day 5 - Sem 1" xr:uid="{00000000-0004-0000-1100-000006000000}"/>
    <hyperlink ref="M2" location="'Day 6-S1'!Print_Titles" display="Day 6 - Sem 1" xr:uid="{00000000-0004-0000-1100-000007000000}"/>
    <hyperlink ref="M3" location="'Early Out 1-S1'!Print_Titles" display="Early Out 1 - Sem 1" xr:uid="{00000000-0004-0000-1100-000008000000}"/>
    <hyperlink ref="M4" location="'Early Out 2-S1'!Print_Titles" display="Early Out 2 - Sem 1" xr:uid="{00000000-0004-0000-1100-000009000000}"/>
  </hyperlinks>
  <printOptions horizontalCentered="1"/>
  <pageMargins left="0.25" right="0.25" top="0.75" bottom="0.75" header="0.3" footer="0.3"/>
  <pageSetup scale="56" fitToHeight="0" orientation="landscape" r:id="rId1"/>
  <headerFooter differentFirst="1">
    <oddFooter>Page &amp;P of &amp;N</oddFooter>
  </headerFooter>
  <drawing r:id="rId2"/>
  <legacyDrawing r:id="rId3"/>
  <tableParts count="1">
    <tablePart r:id="rId4"/>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4"/>
    <pageSetUpPr fitToPage="1"/>
  </sheetPr>
  <dimension ref="B1:Q38"/>
  <sheetViews>
    <sheetView showGridLines="0" zoomScale="75" zoomScaleNormal="75" workbookViewId="0">
      <pane xSplit="14" ySplit="7" topLeftCell="O8" activePane="bottomRight" state="frozen"/>
      <selection activeCell="E6" sqref="B6:E6"/>
      <selection pane="topRight" activeCell="E6" sqref="B6:E6"/>
      <selection pane="bottomLeft" activeCell="E6" sqref="B6:E6"/>
      <selection pane="bottomRight" activeCell="C2" sqref="C2"/>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7.1640625" style="15" customWidth="1"/>
    <col min="10" max="10" width="12.1640625" style="9" customWidth="1"/>
    <col min="11" max="11" width="23.1640625" style="9" customWidth="1"/>
    <col min="12" max="12" width="13.1640625" style="9" customWidth="1"/>
    <col min="13" max="13" width="14.1640625" style="9" customWidth="1"/>
    <col min="14" max="14" width="10.1640625" style="9" customWidth="1"/>
    <col min="15" max="15" width="1.83203125" style="9" customWidth="1"/>
    <col min="16" max="16384" width="9" style="9"/>
  </cols>
  <sheetData>
    <row r="1" spans="2:17" ht="35.25" customHeight="1" thickTop="1" thickBot="1" x14ac:dyDescent="0.35">
      <c r="B1" s="479" t="s">
        <v>28</v>
      </c>
      <c r="C1" s="479"/>
      <c r="D1" s="479"/>
      <c r="E1" s="479"/>
      <c r="F1" s="479"/>
      <c r="G1" s="479"/>
      <c r="H1" s="479"/>
      <c r="I1" s="480"/>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119" t="s">
        <v>43</v>
      </c>
      <c r="G2" s="120">
        <f>'Hours Summary'!G7</f>
        <v>0</v>
      </c>
      <c r="H2" s="475" t="s">
        <v>110</v>
      </c>
      <c r="I2" s="482" t="s">
        <v>20</v>
      </c>
      <c r="J2" s="461" t="s">
        <v>78</v>
      </c>
      <c r="K2" s="462"/>
      <c r="L2" s="154">
        <f>'Hours Summary'!C6+'Hours Summary'!D6</f>
        <v>0</v>
      </c>
      <c r="M2" s="185" t="s">
        <v>83</v>
      </c>
      <c r="N2" s="186">
        <f>'Hours Summary'!C11+'Hours Summary'!D11</f>
        <v>0</v>
      </c>
      <c r="O2" s="58"/>
    </row>
    <row r="3" spans="2:17" ht="46.5" customHeight="1" thickBot="1" x14ac:dyDescent="0.2">
      <c r="B3" s="123" t="s">
        <v>23</v>
      </c>
      <c r="C3" s="467" t="str">
        <f>August!C3</f>
        <v>Type School Name</v>
      </c>
      <c r="D3" s="467"/>
      <c r="E3" s="468"/>
      <c r="F3" s="121" t="s">
        <v>44</v>
      </c>
      <c r="G3" s="109">
        <f>'Hours Summary'!G12</f>
        <v>0</v>
      </c>
      <c r="H3" s="476"/>
      <c r="I3" s="483"/>
      <c r="J3" s="463" t="s">
        <v>79</v>
      </c>
      <c r="K3" s="464"/>
      <c r="L3" s="155">
        <f>'Hours Summary'!C7+'Hours Summary'!D7</f>
        <v>0</v>
      </c>
      <c r="M3" s="160" t="s">
        <v>84</v>
      </c>
      <c r="N3" s="161">
        <f>'Hours Summary'!C12+'Hours Summary'!D12</f>
        <v>0</v>
      </c>
      <c r="O3" s="58"/>
    </row>
    <row r="4" spans="2:17" ht="78" customHeight="1" thickBot="1" x14ac:dyDescent="0.2">
      <c r="B4" s="110" t="s">
        <v>146</v>
      </c>
      <c r="C4" s="277" t="str">
        <f>'Hours Summary'!H3</f>
        <v>Typical Assign. FTE</v>
      </c>
      <c r="D4" s="110" t="s">
        <v>71</v>
      </c>
      <c r="E4" s="207">
        <f>IFERROR(D2*1200,0)</f>
        <v>0</v>
      </c>
      <c r="F4" s="110" t="s">
        <v>132</v>
      </c>
      <c r="G4" s="207">
        <f>August!B6</f>
        <v>0</v>
      </c>
      <c r="H4" s="117"/>
      <c r="I4" s="484" t="s">
        <v>27</v>
      </c>
      <c r="J4" s="465" t="s">
        <v>80</v>
      </c>
      <c r="K4" s="466"/>
      <c r="L4" s="156">
        <f>'Hours Summary'!C8+'Hours Summary'!D8</f>
        <v>0</v>
      </c>
      <c r="M4" s="158" t="s">
        <v>85</v>
      </c>
      <c r="N4" s="159">
        <f>'Hours Summary'!C13+'Hours Summary'!D13</f>
        <v>0</v>
      </c>
      <c r="O4" s="58"/>
    </row>
    <row r="5" spans="2:17" ht="76.5" customHeight="1" thickBot="1" x14ac:dyDescent="0.25">
      <c r="B5" s="258" t="s">
        <v>131</v>
      </c>
      <c r="C5" s="259" t="s">
        <v>115</v>
      </c>
      <c r="D5" s="260" t="s">
        <v>128</v>
      </c>
      <c r="E5" s="206" t="s">
        <v>55</v>
      </c>
      <c r="F5" s="118"/>
      <c r="G5" s="118"/>
      <c r="H5" s="117"/>
      <c r="I5" s="485"/>
      <c r="J5" s="469" t="s">
        <v>81</v>
      </c>
      <c r="K5" s="470"/>
      <c r="L5" s="157">
        <f>'Hours Summary'!C9+'Hours Summary'!D9</f>
        <v>0</v>
      </c>
      <c r="M5" s="58"/>
      <c r="N5" s="58"/>
      <c r="O5" s="58"/>
    </row>
    <row r="6" spans="2:17" ht="28.5" customHeight="1" thickBot="1" x14ac:dyDescent="0.25">
      <c r="B6" s="272">
        <f>G4-D6</f>
        <v>0</v>
      </c>
      <c r="C6" s="262">
        <f>SUM(I8:I37)/60</f>
        <v>0</v>
      </c>
      <c r="D6" s="263">
        <f>SUM(K8:K37)/60</f>
        <v>0</v>
      </c>
      <c r="E6" s="210">
        <f>August!E6+D6</f>
        <v>0</v>
      </c>
      <c r="F6" s="118"/>
      <c r="G6" s="118"/>
      <c r="H6" s="117"/>
      <c r="I6" s="213">
        <f>August!B6-E6</f>
        <v>0</v>
      </c>
      <c r="J6" s="481" t="s">
        <v>82</v>
      </c>
      <c r="K6" s="472"/>
      <c r="L6" s="187">
        <f>'Hours Summary'!C10+'Hours Summary'!D10</f>
        <v>0</v>
      </c>
      <c r="M6" s="58"/>
      <c r="N6" s="58"/>
      <c r="O6" s="58"/>
    </row>
    <row r="7" spans="2:17" ht="89.25" customHeight="1" thickTop="1" x14ac:dyDescent="0.15">
      <c r="B7" s="116" t="s">
        <v>22</v>
      </c>
      <c r="C7" s="113" t="s">
        <v>45</v>
      </c>
      <c r="D7" s="113" t="s">
        <v>125</v>
      </c>
      <c r="E7" s="113" t="s">
        <v>116</v>
      </c>
      <c r="F7" s="113" t="s">
        <v>46</v>
      </c>
      <c r="G7" s="114" t="s">
        <v>52</v>
      </c>
      <c r="H7" s="115" t="s">
        <v>47</v>
      </c>
      <c r="I7" s="271" t="s">
        <v>114</v>
      </c>
      <c r="J7" s="270" t="s">
        <v>53</v>
      </c>
      <c r="K7" s="205" t="s">
        <v>54</v>
      </c>
      <c r="L7" s="58"/>
      <c r="M7" s="58"/>
      <c r="N7" s="58"/>
      <c r="O7" s="58"/>
      <c r="P7" s="153"/>
      <c r="Q7" s="153"/>
    </row>
    <row r="8" spans="2:17" ht="20" x14ac:dyDescent="0.15">
      <c r="B8" s="286">
        <v>43709</v>
      </c>
      <c r="C8" s="296"/>
      <c r="D8" s="296"/>
      <c r="E8" s="296"/>
      <c r="F8" s="296"/>
      <c r="G8" s="297"/>
      <c r="H8" s="298"/>
      <c r="I8" s="184">
        <f t="shared" ref="I8:I37" si="0">E8</f>
        <v>0</v>
      </c>
      <c r="J8" s="264">
        <f t="shared" ref="J8:J37" si="1">IFERROR(C8+D8+F8+H8,0)</f>
        <v>0</v>
      </c>
      <c r="K8" s="199">
        <f t="shared" ref="K8:K37" si="2">IFERROR(J8/60,0)</f>
        <v>0</v>
      </c>
      <c r="L8" s="153"/>
      <c r="M8" s="153"/>
      <c r="N8" s="153"/>
      <c r="O8" s="153"/>
    </row>
    <row r="9" spans="2:17" ht="28" x14ac:dyDescent="0.15">
      <c r="B9" s="286">
        <v>43710</v>
      </c>
      <c r="C9" s="296"/>
      <c r="D9" s="296"/>
      <c r="E9" s="296"/>
      <c r="F9" s="296"/>
      <c r="G9" s="299" t="s">
        <v>75</v>
      </c>
      <c r="H9" s="298"/>
      <c r="I9" s="184">
        <f t="shared" si="0"/>
        <v>0</v>
      </c>
      <c r="J9" s="264">
        <f t="shared" si="1"/>
        <v>0</v>
      </c>
      <c r="K9" s="199">
        <f t="shared" si="2"/>
        <v>0</v>
      </c>
    </row>
    <row r="10" spans="2:17" ht="20" x14ac:dyDescent="0.15">
      <c r="B10" s="280">
        <v>43711</v>
      </c>
      <c r="C10" s="300"/>
      <c r="D10" s="300"/>
      <c r="E10" s="300"/>
      <c r="F10" s="300"/>
      <c r="G10" s="301"/>
      <c r="H10" s="302"/>
      <c r="I10" s="184">
        <f t="shared" si="0"/>
        <v>0</v>
      </c>
      <c r="J10" s="264">
        <f t="shared" si="1"/>
        <v>0</v>
      </c>
      <c r="K10" s="199">
        <f t="shared" si="2"/>
        <v>0</v>
      </c>
    </row>
    <row r="11" spans="2:17" ht="20" x14ac:dyDescent="0.15">
      <c r="B11" s="280">
        <v>43712</v>
      </c>
      <c r="C11" s="300"/>
      <c r="D11" s="300"/>
      <c r="E11" s="300"/>
      <c r="F11" s="300"/>
      <c r="G11" s="301"/>
      <c r="H11" s="302"/>
      <c r="I11" s="184">
        <f t="shared" si="0"/>
        <v>0</v>
      </c>
      <c r="J11" s="264">
        <f t="shared" si="1"/>
        <v>0</v>
      </c>
      <c r="K11" s="199">
        <f t="shared" si="2"/>
        <v>0</v>
      </c>
    </row>
    <row r="12" spans="2:17" ht="20" x14ac:dyDescent="0.15">
      <c r="B12" s="280">
        <v>43713</v>
      </c>
      <c r="C12" s="303"/>
      <c r="D12" s="303"/>
      <c r="E12" s="303"/>
      <c r="F12" s="303"/>
      <c r="G12" s="301"/>
      <c r="H12" s="302"/>
      <c r="I12" s="184">
        <f t="shared" si="0"/>
        <v>0</v>
      </c>
      <c r="J12" s="264">
        <f t="shared" si="1"/>
        <v>0</v>
      </c>
      <c r="K12" s="199">
        <f t="shared" si="2"/>
        <v>0</v>
      </c>
    </row>
    <row r="13" spans="2:17" ht="20" x14ac:dyDescent="0.15">
      <c r="B13" s="280">
        <v>43714</v>
      </c>
      <c r="C13" s="304"/>
      <c r="D13" s="304"/>
      <c r="E13" s="304"/>
      <c r="F13" s="304"/>
      <c r="G13" s="301"/>
      <c r="H13" s="302"/>
      <c r="I13" s="184">
        <f t="shared" si="0"/>
        <v>0</v>
      </c>
      <c r="J13" s="264">
        <f t="shared" si="1"/>
        <v>0</v>
      </c>
      <c r="K13" s="199">
        <f t="shared" si="2"/>
        <v>0</v>
      </c>
    </row>
    <row r="14" spans="2:17" ht="20" x14ac:dyDescent="0.15">
      <c r="B14" s="286">
        <v>43715</v>
      </c>
      <c r="C14" s="296"/>
      <c r="D14" s="296"/>
      <c r="E14" s="296"/>
      <c r="F14" s="296"/>
      <c r="G14" s="297"/>
      <c r="H14" s="298"/>
      <c r="I14" s="184">
        <f t="shared" si="0"/>
        <v>0</v>
      </c>
      <c r="J14" s="264">
        <f t="shared" si="1"/>
        <v>0</v>
      </c>
      <c r="K14" s="199">
        <f t="shared" si="2"/>
        <v>0</v>
      </c>
    </row>
    <row r="15" spans="2:17" ht="20" x14ac:dyDescent="0.15">
      <c r="B15" s="286">
        <v>43716</v>
      </c>
      <c r="C15" s="296"/>
      <c r="D15" s="296"/>
      <c r="E15" s="296"/>
      <c r="F15" s="296"/>
      <c r="G15" s="297"/>
      <c r="H15" s="298"/>
      <c r="I15" s="184">
        <f t="shared" si="0"/>
        <v>0</v>
      </c>
      <c r="J15" s="264">
        <f t="shared" si="1"/>
        <v>0</v>
      </c>
      <c r="K15" s="199">
        <f t="shared" si="2"/>
        <v>0</v>
      </c>
    </row>
    <row r="16" spans="2:17" ht="20" x14ac:dyDescent="0.15">
      <c r="B16" s="280">
        <v>43717</v>
      </c>
      <c r="C16" s="300"/>
      <c r="D16" s="300"/>
      <c r="E16" s="300"/>
      <c r="F16" s="300"/>
      <c r="G16" s="301"/>
      <c r="H16" s="302"/>
      <c r="I16" s="184">
        <f t="shared" si="0"/>
        <v>0</v>
      </c>
      <c r="J16" s="264">
        <f t="shared" si="1"/>
        <v>0</v>
      </c>
      <c r="K16" s="199">
        <f t="shared" si="2"/>
        <v>0</v>
      </c>
    </row>
    <row r="17" spans="2:11" ht="20" x14ac:dyDescent="0.15">
      <c r="B17" s="280">
        <v>43718</v>
      </c>
      <c r="C17" s="304"/>
      <c r="D17" s="304"/>
      <c r="E17" s="304"/>
      <c r="F17" s="304"/>
      <c r="G17" s="301"/>
      <c r="H17" s="302"/>
      <c r="I17" s="184">
        <f t="shared" si="0"/>
        <v>0</v>
      </c>
      <c r="J17" s="264">
        <f t="shared" si="1"/>
        <v>0</v>
      </c>
      <c r="K17" s="199">
        <f t="shared" si="2"/>
        <v>0</v>
      </c>
    </row>
    <row r="18" spans="2:11" ht="20" x14ac:dyDescent="0.15">
      <c r="B18" s="280">
        <v>43719</v>
      </c>
      <c r="C18" s="304"/>
      <c r="D18" s="304"/>
      <c r="E18" s="304"/>
      <c r="F18" s="304"/>
      <c r="G18" s="301"/>
      <c r="H18" s="302"/>
      <c r="I18" s="184">
        <f t="shared" si="0"/>
        <v>0</v>
      </c>
      <c r="J18" s="264">
        <f t="shared" si="1"/>
        <v>0</v>
      </c>
      <c r="K18" s="199">
        <f t="shared" si="2"/>
        <v>0</v>
      </c>
    </row>
    <row r="19" spans="2:11" ht="20" x14ac:dyDescent="0.15">
      <c r="B19" s="280">
        <v>43720</v>
      </c>
      <c r="C19" s="304"/>
      <c r="D19" s="304"/>
      <c r="E19" s="304"/>
      <c r="F19" s="304"/>
      <c r="G19" s="301"/>
      <c r="H19" s="302"/>
      <c r="I19" s="184">
        <f t="shared" si="0"/>
        <v>0</v>
      </c>
      <c r="J19" s="264">
        <f t="shared" si="1"/>
        <v>0</v>
      </c>
      <c r="K19" s="199">
        <f t="shared" si="2"/>
        <v>0</v>
      </c>
    </row>
    <row r="20" spans="2:11" ht="20" x14ac:dyDescent="0.15">
      <c r="B20" s="280">
        <v>43721</v>
      </c>
      <c r="C20" s="304"/>
      <c r="D20" s="304"/>
      <c r="E20" s="304"/>
      <c r="F20" s="304"/>
      <c r="G20" s="301"/>
      <c r="H20" s="302"/>
      <c r="I20" s="184">
        <f t="shared" si="0"/>
        <v>0</v>
      </c>
      <c r="J20" s="264">
        <f t="shared" si="1"/>
        <v>0</v>
      </c>
      <c r="K20" s="199">
        <f t="shared" si="2"/>
        <v>0</v>
      </c>
    </row>
    <row r="21" spans="2:11" ht="20" x14ac:dyDescent="0.15">
      <c r="B21" s="286">
        <v>43722</v>
      </c>
      <c r="C21" s="296"/>
      <c r="D21" s="296"/>
      <c r="E21" s="296"/>
      <c r="F21" s="296"/>
      <c r="G21" s="297"/>
      <c r="H21" s="298"/>
      <c r="I21" s="184">
        <f t="shared" si="0"/>
        <v>0</v>
      </c>
      <c r="J21" s="264">
        <f t="shared" si="1"/>
        <v>0</v>
      </c>
      <c r="K21" s="199">
        <f t="shared" si="2"/>
        <v>0</v>
      </c>
    </row>
    <row r="22" spans="2:11" ht="20" x14ac:dyDescent="0.15">
      <c r="B22" s="286">
        <v>43723</v>
      </c>
      <c r="C22" s="296"/>
      <c r="D22" s="296"/>
      <c r="E22" s="296"/>
      <c r="F22" s="296"/>
      <c r="G22" s="297"/>
      <c r="H22" s="298"/>
      <c r="I22" s="184">
        <f t="shared" si="0"/>
        <v>0</v>
      </c>
      <c r="J22" s="264">
        <f t="shared" si="1"/>
        <v>0</v>
      </c>
      <c r="K22" s="199">
        <f t="shared" si="2"/>
        <v>0</v>
      </c>
    </row>
    <row r="23" spans="2:11" ht="20" x14ac:dyDescent="0.15">
      <c r="B23" s="280">
        <v>43724</v>
      </c>
      <c r="C23" s="300"/>
      <c r="D23" s="300"/>
      <c r="E23" s="300"/>
      <c r="F23" s="300"/>
      <c r="G23" s="301"/>
      <c r="H23" s="302"/>
      <c r="I23" s="184">
        <f t="shared" si="0"/>
        <v>0</v>
      </c>
      <c r="J23" s="264">
        <f t="shared" si="1"/>
        <v>0</v>
      </c>
      <c r="K23" s="199">
        <f t="shared" si="2"/>
        <v>0</v>
      </c>
    </row>
    <row r="24" spans="2:11" ht="20" x14ac:dyDescent="0.15">
      <c r="B24" s="280">
        <v>43725</v>
      </c>
      <c r="C24" s="304"/>
      <c r="D24" s="304"/>
      <c r="E24" s="304"/>
      <c r="F24" s="304"/>
      <c r="G24" s="301"/>
      <c r="H24" s="302"/>
      <c r="I24" s="184">
        <f t="shared" si="0"/>
        <v>0</v>
      </c>
      <c r="J24" s="264">
        <f t="shared" si="1"/>
        <v>0</v>
      </c>
      <c r="K24" s="199">
        <f t="shared" si="2"/>
        <v>0</v>
      </c>
    </row>
    <row r="25" spans="2:11" ht="20" x14ac:dyDescent="0.15">
      <c r="B25" s="280">
        <v>43726</v>
      </c>
      <c r="C25" s="304"/>
      <c r="D25" s="304"/>
      <c r="E25" s="304"/>
      <c r="F25" s="304"/>
      <c r="G25" s="301"/>
      <c r="H25" s="302"/>
      <c r="I25" s="184">
        <f t="shared" si="0"/>
        <v>0</v>
      </c>
      <c r="J25" s="264">
        <f t="shared" si="1"/>
        <v>0</v>
      </c>
      <c r="K25" s="199">
        <f t="shared" si="2"/>
        <v>0</v>
      </c>
    </row>
    <row r="26" spans="2:11" ht="20" x14ac:dyDescent="0.15">
      <c r="B26" s="280">
        <v>43727</v>
      </c>
      <c r="C26" s="304"/>
      <c r="D26" s="304"/>
      <c r="E26" s="304"/>
      <c r="F26" s="304"/>
      <c r="G26" s="301"/>
      <c r="H26" s="302"/>
      <c r="I26" s="184">
        <f t="shared" si="0"/>
        <v>0</v>
      </c>
      <c r="J26" s="264">
        <f t="shared" si="1"/>
        <v>0</v>
      </c>
      <c r="K26" s="199">
        <f t="shared" si="2"/>
        <v>0</v>
      </c>
    </row>
    <row r="27" spans="2:11" ht="20" x14ac:dyDescent="0.15">
      <c r="B27" s="280">
        <v>43728</v>
      </c>
      <c r="C27" s="304"/>
      <c r="D27" s="304"/>
      <c r="E27" s="304"/>
      <c r="F27" s="304"/>
      <c r="G27" s="301"/>
      <c r="H27" s="302"/>
      <c r="I27" s="184">
        <f t="shared" si="0"/>
        <v>0</v>
      </c>
      <c r="J27" s="264">
        <f t="shared" si="1"/>
        <v>0</v>
      </c>
      <c r="K27" s="199">
        <f t="shared" si="2"/>
        <v>0</v>
      </c>
    </row>
    <row r="28" spans="2:11" ht="20" x14ac:dyDescent="0.15">
      <c r="B28" s="286">
        <v>43729</v>
      </c>
      <c r="C28" s="296"/>
      <c r="D28" s="296"/>
      <c r="E28" s="296"/>
      <c r="F28" s="296"/>
      <c r="G28" s="297"/>
      <c r="H28" s="298"/>
      <c r="I28" s="184">
        <f t="shared" si="0"/>
        <v>0</v>
      </c>
      <c r="J28" s="264">
        <f t="shared" si="1"/>
        <v>0</v>
      </c>
      <c r="K28" s="199">
        <f t="shared" si="2"/>
        <v>0</v>
      </c>
    </row>
    <row r="29" spans="2:11" ht="20" x14ac:dyDescent="0.15">
      <c r="B29" s="286">
        <v>43730</v>
      </c>
      <c r="C29" s="296"/>
      <c r="D29" s="296"/>
      <c r="E29" s="296"/>
      <c r="F29" s="296"/>
      <c r="G29" s="297"/>
      <c r="H29" s="298"/>
      <c r="I29" s="184">
        <f t="shared" si="0"/>
        <v>0</v>
      </c>
      <c r="J29" s="264">
        <f t="shared" si="1"/>
        <v>0</v>
      </c>
      <c r="K29" s="199">
        <f t="shared" si="2"/>
        <v>0</v>
      </c>
    </row>
    <row r="30" spans="2:11" ht="20" x14ac:dyDescent="0.15">
      <c r="B30" s="280">
        <v>43731</v>
      </c>
      <c r="C30" s="304"/>
      <c r="D30" s="304"/>
      <c r="E30" s="304"/>
      <c r="F30" s="304"/>
      <c r="G30" s="301"/>
      <c r="H30" s="302"/>
      <c r="I30" s="184">
        <f t="shared" si="0"/>
        <v>0</v>
      </c>
      <c r="J30" s="264">
        <f t="shared" si="1"/>
        <v>0</v>
      </c>
      <c r="K30" s="199">
        <f t="shared" si="2"/>
        <v>0</v>
      </c>
    </row>
    <row r="31" spans="2:11" ht="20" x14ac:dyDescent="0.15">
      <c r="B31" s="280">
        <v>43732</v>
      </c>
      <c r="C31" s="304"/>
      <c r="D31" s="304"/>
      <c r="E31" s="304"/>
      <c r="F31" s="304"/>
      <c r="G31" s="301"/>
      <c r="H31" s="302"/>
      <c r="I31" s="184">
        <f t="shared" si="0"/>
        <v>0</v>
      </c>
      <c r="J31" s="264">
        <f t="shared" si="1"/>
        <v>0</v>
      </c>
      <c r="K31" s="199">
        <f t="shared" si="2"/>
        <v>0</v>
      </c>
    </row>
    <row r="32" spans="2:11" ht="20" x14ac:dyDescent="0.15">
      <c r="B32" s="280">
        <v>43733</v>
      </c>
      <c r="C32" s="304"/>
      <c r="D32" s="304"/>
      <c r="E32" s="304"/>
      <c r="F32" s="304"/>
      <c r="G32" s="301"/>
      <c r="H32" s="302"/>
      <c r="I32" s="184">
        <f t="shared" si="0"/>
        <v>0</v>
      </c>
      <c r="J32" s="264">
        <f t="shared" si="1"/>
        <v>0</v>
      </c>
      <c r="K32" s="199">
        <f t="shared" si="2"/>
        <v>0</v>
      </c>
    </row>
    <row r="33" spans="2:11" ht="20" x14ac:dyDescent="0.15">
      <c r="B33" s="280">
        <v>43734</v>
      </c>
      <c r="C33" s="304"/>
      <c r="D33" s="304"/>
      <c r="E33" s="304"/>
      <c r="F33" s="304"/>
      <c r="G33" s="301"/>
      <c r="H33" s="302"/>
      <c r="I33" s="184">
        <f t="shared" si="0"/>
        <v>0</v>
      </c>
      <c r="J33" s="264">
        <f t="shared" si="1"/>
        <v>0</v>
      </c>
      <c r="K33" s="199">
        <f t="shared" si="2"/>
        <v>0</v>
      </c>
    </row>
    <row r="34" spans="2:11" ht="20" x14ac:dyDescent="0.15">
      <c r="B34" s="280">
        <v>43735</v>
      </c>
      <c r="C34" s="304"/>
      <c r="D34" s="304"/>
      <c r="E34" s="304"/>
      <c r="F34" s="304"/>
      <c r="G34" s="301"/>
      <c r="H34" s="302"/>
      <c r="I34" s="184">
        <f t="shared" si="0"/>
        <v>0</v>
      </c>
      <c r="J34" s="264">
        <f t="shared" si="1"/>
        <v>0</v>
      </c>
      <c r="K34" s="199">
        <f t="shared" si="2"/>
        <v>0</v>
      </c>
    </row>
    <row r="35" spans="2:11" ht="20" x14ac:dyDescent="0.15">
      <c r="B35" s="286">
        <v>43736</v>
      </c>
      <c r="C35" s="296"/>
      <c r="D35" s="296"/>
      <c r="E35" s="296"/>
      <c r="F35" s="296"/>
      <c r="G35" s="297"/>
      <c r="H35" s="298"/>
      <c r="I35" s="196">
        <f t="shared" si="0"/>
        <v>0</v>
      </c>
      <c r="J35" s="264">
        <f t="shared" si="1"/>
        <v>0</v>
      </c>
      <c r="K35" s="199">
        <f t="shared" si="2"/>
        <v>0</v>
      </c>
    </row>
    <row r="36" spans="2:11" ht="20" x14ac:dyDescent="0.15">
      <c r="B36" s="286">
        <v>43737</v>
      </c>
      <c r="C36" s="296"/>
      <c r="D36" s="296"/>
      <c r="E36" s="296"/>
      <c r="F36" s="296"/>
      <c r="G36" s="297"/>
      <c r="H36" s="298"/>
      <c r="I36" s="196">
        <f t="shared" si="0"/>
        <v>0</v>
      </c>
      <c r="J36" s="264">
        <f t="shared" si="1"/>
        <v>0</v>
      </c>
      <c r="K36" s="199">
        <f t="shared" si="2"/>
        <v>0</v>
      </c>
    </row>
    <row r="37" spans="2:11" ht="21" thickBot="1" x14ac:dyDescent="0.2">
      <c r="B37" s="280">
        <v>43738</v>
      </c>
      <c r="C37" s="305"/>
      <c r="D37" s="305"/>
      <c r="E37" s="305"/>
      <c r="F37" s="305"/>
      <c r="G37" s="306"/>
      <c r="H37" s="307"/>
      <c r="I37" s="198">
        <f t="shared" si="0"/>
        <v>0</v>
      </c>
      <c r="J37" s="265">
        <f t="shared" si="1"/>
        <v>0</v>
      </c>
      <c r="K37" s="204">
        <f t="shared" si="2"/>
        <v>0</v>
      </c>
    </row>
    <row r="38" spans="2:11" ht="20.25" customHeight="1" thickTop="1" x14ac:dyDescent="0.2">
      <c r="B38" s="31"/>
      <c r="C38" s="31"/>
      <c r="D38" s="31"/>
      <c r="E38" s="31"/>
      <c r="F38" s="31"/>
      <c r="G38" s="31"/>
      <c r="H38" s="31"/>
      <c r="I38" s="40"/>
    </row>
  </sheetData>
  <sheetProtection formatColumns="0"/>
  <mergeCells count="11">
    <mergeCell ref="J5:K5"/>
    <mergeCell ref="J6:K6"/>
    <mergeCell ref="I2:I3"/>
    <mergeCell ref="H2:H3"/>
    <mergeCell ref="I4:I5"/>
    <mergeCell ref="B1:I1"/>
    <mergeCell ref="J1:K1"/>
    <mergeCell ref="J2:K2"/>
    <mergeCell ref="J3:K3"/>
    <mergeCell ref="J4:K4"/>
    <mergeCell ref="C3:E3"/>
  </mergeCells>
  <dataValidations count="19">
    <dataValidation allowBlank="1" showErrorMessage="1" sqref="A2:A1048576 F5:G6 I2 L1:L6 F2:G3 B38:XFD1048576 I35:I37 N1:O2 P7:Q7 P1:XFD6 R7:XFD37 J8:Q37 O3:O7 M5:N7 H14:H16 H21:H23 H28:H29 H35:H36 H8:H12 B8:F37" xr:uid="{00000000-0002-0000-12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200-000001000000}"/>
    <dataValidation allowBlank="1" showInputMessage="1" showErrorMessage="1" prompt="Enter Teacher and School details in cells below" sqref="B1" xr:uid="{00000000-0002-0000-1200-000002000000}"/>
    <dataValidation allowBlank="1" showInputMessage="1" showErrorMessage="1" prompt="Enter Teacher Name and FTE in cells to the right" sqref="B2" xr:uid="{00000000-0002-0000-1200-000003000000}"/>
    <dataValidation allowBlank="1" showInputMessage="1" showErrorMessage="1" prompt="Enter Teacher Name in this cell" sqref="C2" xr:uid="{00000000-0002-0000-1200-000004000000}"/>
    <dataValidation allowBlank="1" showInputMessage="1" showErrorMessage="1" prompt="Enter Teacher's FTE in this cell" sqref="D2" xr:uid="{00000000-0002-0000-1200-000005000000}"/>
    <dataValidation allowBlank="1" showInputMessage="1" showErrorMessage="1" prompt="Enter School Name in cell to the right" sqref="B3" xr:uid="{00000000-0002-0000-1200-000006000000}"/>
    <dataValidation allowBlank="1" showInputMessage="1" showErrorMessage="1" prompt="Enter School Name in this cell" sqref="C3" xr:uid="{00000000-0002-0000-1200-000007000000}"/>
    <dataValidation allowBlank="1" showInputMessage="1" showErrorMessage="1" prompt="Enter Total Assignable Hours in cell below" sqref="B5" xr:uid="{00000000-0002-0000-1200-000008000000}"/>
    <dataValidation allowBlank="1" showInputMessage="1" showErrorMessage="1" prompt="Total Assignable Hours Worked are automatically calculated in cell below" sqref="D5" xr:uid="{00000000-0002-0000-1200-000009000000}"/>
    <dataValidation allowBlank="1" showInputMessage="1" showErrorMessage="1" prompt="Regular Hours are automatically calculated in cell below" sqref="C5" xr:uid="{00000000-0002-0000-1200-00000A000000}"/>
    <dataValidation allowBlank="1" showInputMessage="1" showErrorMessage="1" prompt="Enter Total Work Week Hours in this cell" sqref="B6" xr:uid="{00000000-0002-0000-1200-00000B000000}"/>
    <dataValidation allowBlank="1" showInputMessage="1" showErrorMessage="1" prompt="Total Hours Worked are automatically calculated in this cell" sqref="C6:D6" xr:uid="{00000000-0002-0000-1200-00000C000000}"/>
    <dataValidation allowBlank="1" showInputMessage="1" showErrorMessage="1" prompt="Enter Date in this column under this heading. Use heading filters to find specific entries" sqref="B7" xr:uid="{00000000-0002-0000-1200-00000D000000}"/>
    <dataValidation allowBlank="1" showInputMessage="1" showErrorMessage="1" prompt="Enter Assigned Time After School in this column under this heading." sqref="H7 I8:I34" xr:uid="{00000000-0002-0000-1200-00000E000000}"/>
    <dataValidation allowBlank="1" showInputMessage="1" showErrorMessage="1" prompt="Assigned Hours Worked are automatically calculated in this column under this heading." sqref="J7:K7" xr:uid="{00000000-0002-0000-1200-00000F000000}"/>
    <dataValidation allowBlank="1" showInputMessage="1" showErrorMessage="1" prompt="Total Assignable Hours Worked to date automatically calculated in this cell." sqref="I6 E6" xr:uid="{00000000-0002-0000-1200-000010000000}"/>
    <dataValidation allowBlank="1" showInputMessage="1" showErrorMessage="1" prompt="Total Assignable Hours Worked to date are automatically calculated in cell below" sqref="I4 E5" xr:uid="{00000000-0002-0000-1200-000011000000}"/>
    <dataValidation allowBlank="1" showInputMessage="1" showErrorMessage="1" prompt="adsfa" sqref="H2" xr:uid="{00000000-0002-0000-1200-000012000000}"/>
  </dataValidations>
  <hyperlinks>
    <hyperlink ref="I2" location="Summary!A1" display="Summary!A1" xr:uid="{00000000-0004-0000-1200-000000000000}"/>
    <hyperlink ref="I2:I3" location="'Hours Summary'!A1" display="Return to Main" xr:uid="{00000000-0004-0000-1200-000001000000}"/>
    <hyperlink ref="J2" location="'Mon-Day 1-S1'!Print_Titles" display="MON | Day 1 - Sem 1" xr:uid="{00000000-0004-0000-1200-000002000000}"/>
    <hyperlink ref="J3" location="'Tue-Day 2-S1'!Print_Titles" display="TUE | Day 2 - Sem 1" xr:uid="{00000000-0004-0000-1200-000003000000}"/>
    <hyperlink ref="J4" location="'Wed-Day 3-S1'!Print_Titles" display="WED | Day 3 - Sem 1" xr:uid="{00000000-0004-0000-1200-000004000000}"/>
    <hyperlink ref="J5" location="'Thu-Day 4-S1'!Print_Titles" display="THU | Day 4 - Sem 1" xr:uid="{00000000-0004-0000-1200-000005000000}"/>
    <hyperlink ref="J6" location="'Fri-Day 5-S1'!Print_Titles" display="FRI | Day 5 - Sem 1" xr:uid="{00000000-0004-0000-1200-000006000000}"/>
    <hyperlink ref="M2" location="'Day 6-S1'!Print_Titles" display="Day 6 - Sem 1" xr:uid="{00000000-0004-0000-1200-000007000000}"/>
    <hyperlink ref="M3" location="'Early Out 1-S1'!Print_Titles" display="Early Out 1 - Sem 1" xr:uid="{00000000-0004-0000-1200-000008000000}"/>
    <hyperlink ref="M4" location="'Early Out 2-S1'!Print_Titles" display="Early Out 2 - Sem 1" xr:uid="{00000000-0004-0000-1200-000009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85CDBAFB-1390-4921-86EA-7FFB0312EE2D}">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tint="-0.14999847407452621"/>
    <pageSetUpPr autoPageBreaks="0" fitToPage="1"/>
  </sheetPr>
  <dimension ref="A1:K38"/>
  <sheetViews>
    <sheetView showGridLines="0" zoomScale="80" zoomScaleNormal="80" workbookViewId="0">
      <pane xSplit="8" ySplit="3" topLeftCell="I20"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1.83203125" customWidth="1"/>
    <col min="3" max="3" width="16.5" customWidth="1"/>
    <col min="4" max="4" width="17.83203125" customWidth="1"/>
    <col min="5" max="5" width="17.1640625" customWidth="1"/>
    <col min="6" max="6" width="15.83203125" customWidth="1"/>
    <col min="7" max="7" width="10.83203125" customWidth="1"/>
    <col min="8" max="8" width="12.1640625" customWidth="1"/>
    <col min="9" max="9" width="16.1640625" customWidth="1"/>
    <col min="10" max="10" width="18.83203125" customWidth="1"/>
    <col min="11" max="11" width="2.1640625" customWidth="1"/>
  </cols>
  <sheetData>
    <row r="1" spans="1:11" ht="69" customHeight="1" thickBot="1" x14ac:dyDescent="0.4">
      <c r="B1" s="152" t="s">
        <v>100</v>
      </c>
      <c r="C1" s="1"/>
      <c r="D1" s="32"/>
      <c r="E1" s="48" t="s">
        <v>51</v>
      </c>
      <c r="F1" s="49">
        <f>C2+F2</f>
        <v>0</v>
      </c>
      <c r="G1" s="453" t="s">
        <v>20</v>
      </c>
      <c r="H1" s="454"/>
      <c r="I1" s="132"/>
    </row>
    <row r="2" spans="1:11" ht="70.5" customHeight="1" thickBot="1" x14ac:dyDescent="0.25">
      <c r="A2" s="16"/>
      <c r="B2" s="35" t="s">
        <v>40</v>
      </c>
      <c r="C2" s="38">
        <f>C38</f>
        <v>0</v>
      </c>
      <c r="D2" s="36" t="s">
        <v>18</v>
      </c>
      <c r="E2" s="37" t="s">
        <v>41</v>
      </c>
      <c r="F2" s="39">
        <f>E38</f>
        <v>0</v>
      </c>
      <c r="G2" s="455" t="s">
        <v>18</v>
      </c>
      <c r="H2" s="456"/>
      <c r="I2" s="33"/>
      <c r="J2" s="3"/>
    </row>
    <row r="3" spans="1:11" ht="32.25" customHeight="1" thickBot="1" x14ac:dyDescent="0.25">
      <c r="B3" s="50" t="s">
        <v>3</v>
      </c>
      <c r="C3" s="51" t="s">
        <v>1</v>
      </c>
      <c r="D3" s="51" t="s">
        <v>2</v>
      </c>
      <c r="E3" s="51" t="s">
        <v>16</v>
      </c>
      <c r="F3" s="104" t="s">
        <v>21</v>
      </c>
      <c r="G3" s="52" t="s">
        <v>111</v>
      </c>
      <c r="H3" s="168" t="s">
        <v>48</v>
      </c>
      <c r="I3" s="2"/>
      <c r="J3" s="3"/>
    </row>
    <row r="4" spans="1:11" ht="25.5" customHeight="1" thickBot="1" x14ac:dyDescent="0.2">
      <c r="B4" s="125" t="s">
        <v>72</v>
      </c>
      <c r="C4" s="85"/>
      <c r="D4" s="85"/>
      <c r="E4" s="90">
        <f t="shared" ref="E4:E13" si="0">IFERROR((D4-C4)*24*60,0)</f>
        <v>0</v>
      </c>
      <c r="F4" s="95"/>
      <c r="G4" s="95"/>
      <c r="H4" s="167"/>
      <c r="I4" s="4"/>
      <c r="J4" s="5"/>
      <c r="K4" t="s">
        <v>0</v>
      </c>
    </row>
    <row r="5" spans="1:11" ht="25.5" customHeight="1" thickBot="1" x14ac:dyDescent="0.2">
      <c r="B5" s="126" t="s">
        <v>59</v>
      </c>
      <c r="C5" s="86"/>
      <c r="D5" s="86"/>
      <c r="E5" s="90">
        <f t="shared" si="0"/>
        <v>0</v>
      </c>
      <c r="F5" s="95"/>
      <c r="G5" s="95"/>
      <c r="H5" s="167"/>
      <c r="I5" s="6"/>
      <c r="J5" s="6"/>
      <c r="K5" t="s">
        <v>0</v>
      </c>
    </row>
    <row r="6" spans="1:11" ht="25.5" customHeight="1" thickBot="1" x14ac:dyDescent="0.2">
      <c r="B6" s="127" t="s">
        <v>4</v>
      </c>
      <c r="C6" s="84"/>
      <c r="D6" s="84"/>
      <c r="E6" s="89">
        <f t="shared" si="0"/>
        <v>0</v>
      </c>
      <c r="F6" s="96">
        <f>E6</f>
        <v>0</v>
      </c>
      <c r="G6" s="164"/>
      <c r="H6" s="95"/>
      <c r="I6" s="7"/>
      <c r="J6" s="7"/>
    </row>
    <row r="7" spans="1:11" ht="25.5" customHeight="1" thickBot="1" x14ac:dyDescent="0.2">
      <c r="B7" s="126" t="s">
        <v>7</v>
      </c>
      <c r="C7" s="86"/>
      <c r="D7" s="86"/>
      <c r="E7" s="90">
        <f t="shared" si="0"/>
        <v>0</v>
      </c>
      <c r="F7" s="95"/>
      <c r="G7" s="95"/>
      <c r="H7" s="167"/>
      <c r="I7" s="7"/>
      <c r="J7" s="7"/>
    </row>
    <row r="8" spans="1:11" ht="25.5" customHeight="1" thickBot="1" x14ac:dyDescent="0.2">
      <c r="B8" s="127" t="s">
        <v>5</v>
      </c>
      <c r="C8" s="84"/>
      <c r="D8" s="84"/>
      <c r="E8" s="89">
        <f t="shared" si="0"/>
        <v>0</v>
      </c>
      <c r="F8" s="96">
        <f>E8</f>
        <v>0</v>
      </c>
      <c r="G8" s="164"/>
      <c r="H8" s="95"/>
      <c r="I8" s="92"/>
      <c r="J8" s="7"/>
    </row>
    <row r="9" spans="1:11" ht="25.5" customHeight="1" thickBot="1" x14ac:dyDescent="0.2">
      <c r="B9" s="126" t="s">
        <v>7</v>
      </c>
      <c r="C9" s="86"/>
      <c r="D9" s="86"/>
      <c r="E9" s="244">
        <f t="shared" si="0"/>
        <v>0</v>
      </c>
      <c r="F9" s="95"/>
      <c r="G9" s="95"/>
      <c r="H9" s="167"/>
      <c r="I9" s="7"/>
      <c r="J9" s="7"/>
    </row>
    <row r="10" spans="1:11" ht="25.5" customHeight="1" thickBot="1" x14ac:dyDescent="0.2">
      <c r="B10" s="127" t="s">
        <v>6</v>
      </c>
      <c r="C10" s="84"/>
      <c r="D10" s="84"/>
      <c r="E10" s="89">
        <f t="shared" si="0"/>
        <v>0</v>
      </c>
      <c r="F10" s="96">
        <f>E10</f>
        <v>0</v>
      </c>
      <c r="G10" s="164"/>
      <c r="H10" s="95"/>
      <c r="I10" s="7"/>
      <c r="J10" s="7"/>
    </row>
    <row r="11" spans="1:11" ht="25.5" customHeight="1" thickBot="1" x14ac:dyDescent="0.2">
      <c r="B11" s="126" t="s">
        <v>7</v>
      </c>
      <c r="C11" s="86"/>
      <c r="D11" s="86"/>
      <c r="E11" s="90">
        <f t="shared" si="0"/>
        <v>0</v>
      </c>
      <c r="F11" s="95"/>
      <c r="G11" s="95"/>
      <c r="H11" s="167"/>
      <c r="I11" s="7"/>
      <c r="J11" s="7"/>
    </row>
    <row r="12" spans="1:11" ht="36" customHeight="1" thickBot="1" x14ac:dyDescent="0.2">
      <c r="B12" s="126" t="s">
        <v>73</v>
      </c>
      <c r="C12" s="86"/>
      <c r="D12" s="86"/>
      <c r="E12" s="90">
        <f t="shared" si="0"/>
        <v>0</v>
      </c>
      <c r="F12" s="95"/>
      <c r="G12" s="95"/>
      <c r="H12" s="167"/>
      <c r="I12" s="7"/>
      <c r="J12" s="7"/>
    </row>
    <row r="13" spans="1:11" ht="25.5" customHeight="1" thickBot="1" x14ac:dyDescent="0.2">
      <c r="B13" s="126" t="s">
        <v>7</v>
      </c>
      <c r="C13" s="86"/>
      <c r="D13" s="86"/>
      <c r="E13" s="90">
        <f t="shared" si="0"/>
        <v>0</v>
      </c>
      <c r="F13" s="95"/>
      <c r="G13" s="95"/>
      <c r="H13" s="167"/>
      <c r="I13" s="7"/>
      <c r="J13" s="7"/>
    </row>
    <row r="14" spans="1:11" ht="25.5" customHeight="1" thickBot="1" x14ac:dyDescent="0.2">
      <c r="B14" s="127" t="s">
        <v>136</v>
      </c>
      <c r="C14" s="84"/>
      <c r="D14" s="84"/>
      <c r="E14" s="89">
        <f>IFERROR((D14-C14)*24*60,0)</f>
        <v>0</v>
      </c>
      <c r="F14" s="96">
        <f>E14</f>
        <v>0</v>
      </c>
      <c r="G14" s="164"/>
      <c r="H14" s="95"/>
      <c r="I14" s="7"/>
      <c r="J14" s="7"/>
    </row>
    <row r="15" spans="1:11" ht="25.5" customHeight="1" thickBot="1" x14ac:dyDescent="0.2">
      <c r="B15" s="126" t="s">
        <v>7</v>
      </c>
      <c r="C15" s="86"/>
      <c r="D15" s="86"/>
      <c r="E15" s="90">
        <f>IFERROR((D15-C15)*24*60,0)</f>
        <v>0</v>
      </c>
      <c r="F15" s="95"/>
      <c r="G15" s="95"/>
      <c r="H15" s="167"/>
      <c r="I15" s="7"/>
      <c r="J15" s="7"/>
    </row>
    <row r="16" spans="1: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6" t="s">
        <v>9</v>
      </c>
      <c r="C23" s="86"/>
      <c r="D23" s="86"/>
      <c r="E23" s="90">
        <f t="shared" ref="E23:E36" si="2">IFERROR((D23-C23)*24*60,0)</f>
        <v>0</v>
      </c>
      <c r="F23" s="95"/>
      <c r="G23" s="95"/>
      <c r="H23" s="167"/>
    </row>
    <row r="24" spans="2:10" ht="36" customHeight="1" thickBot="1" x14ac:dyDescent="0.2">
      <c r="B24" s="126" t="s">
        <v>17</v>
      </c>
      <c r="C24" s="86"/>
      <c r="D24" s="86"/>
      <c r="E24" s="90">
        <f t="shared" si="2"/>
        <v>0</v>
      </c>
      <c r="F24" s="95"/>
      <c r="G24" s="95"/>
      <c r="H24" s="167"/>
    </row>
    <row r="25" spans="2:10" ht="25.5" customHeight="1" thickBot="1" x14ac:dyDescent="0.2">
      <c r="B25" s="126" t="s">
        <v>7</v>
      </c>
      <c r="C25" s="86"/>
      <c r="D25" s="86"/>
      <c r="E25" s="90">
        <f t="shared" si="2"/>
        <v>0</v>
      </c>
      <c r="F25" s="95"/>
      <c r="G25" s="95"/>
      <c r="H25" s="167"/>
    </row>
    <row r="26" spans="2:10" ht="25.5" customHeight="1" thickBot="1" x14ac:dyDescent="0.2">
      <c r="B26" s="127" t="s">
        <v>10</v>
      </c>
      <c r="C26" s="84"/>
      <c r="D26" s="84"/>
      <c r="E26" s="89">
        <f t="shared" si="2"/>
        <v>0</v>
      </c>
      <c r="F26" s="96">
        <f>E26</f>
        <v>0</v>
      </c>
      <c r="G26" s="164"/>
      <c r="H26" s="95"/>
    </row>
    <row r="27" spans="2:10" ht="25.5" customHeight="1" thickBot="1" x14ac:dyDescent="0.2">
      <c r="B27" s="126" t="s">
        <v>7</v>
      </c>
      <c r="C27" s="86"/>
      <c r="D27" s="86"/>
      <c r="E27" s="90">
        <f t="shared" si="2"/>
        <v>0</v>
      </c>
      <c r="F27" s="95"/>
      <c r="G27" s="95"/>
      <c r="H27" s="167"/>
    </row>
    <row r="28" spans="2:10" ht="36" customHeight="1" thickBot="1" x14ac:dyDescent="0.2">
      <c r="B28" s="126" t="s">
        <v>15</v>
      </c>
      <c r="C28" s="86"/>
      <c r="D28" s="86"/>
      <c r="E28" s="90">
        <f t="shared" si="2"/>
        <v>0</v>
      </c>
      <c r="F28" s="95"/>
      <c r="G28" s="95"/>
      <c r="H28" s="167"/>
    </row>
    <row r="29" spans="2:10" ht="25.5" customHeight="1" thickBot="1" x14ac:dyDescent="0.2">
      <c r="B29" s="126" t="s">
        <v>7</v>
      </c>
      <c r="C29" s="86"/>
      <c r="D29" s="86"/>
      <c r="E29" s="90">
        <f t="shared" si="2"/>
        <v>0</v>
      </c>
      <c r="F29" s="95"/>
      <c r="G29" s="95"/>
      <c r="H29" s="167"/>
    </row>
    <row r="30" spans="2:10" ht="28.5" customHeight="1" thickBot="1" x14ac:dyDescent="0.2">
      <c r="B30" s="127" t="s">
        <v>11</v>
      </c>
      <c r="C30" s="84"/>
      <c r="D30" s="84"/>
      <c r="E30" s="89">
        <f t="shared" si="2"/>
        <v>0</v>
      </c>
      <c r="F30" s="96">
        <f>E30</f>
        <v>0</v>
      </c>
      <c r="G30" s="164"/>
      <c r="H30" s="95"/>
    </row>
    <row r="31" spans="2:10" ht="25.5" customHeight="1" thickBot="1" x14ac:dyDescent="0.2">
      <c r="B31" s="126" t="s">
        <v>7</v>
      </c>
      <c r="C31" s="86"/>
      <c r="D31" s="86"/>
      <c r="E31" s="90">
        <f t="shared" si="2"/>
        <v>0</v>
      </c>
      <c r="F31" s="95"/>
      <c r="G31" s="95"/>
      <c r="H31" s="167"/>
    </row>
    <row r="32" spans="2:10" ht="25.5" customHeight="1" thickBot="1" x14ac:dyDescent="0.2">
      <c r="B32" s="127" t="s">
        <v>12</v>
      </c>
      <c r="C32" s="84"/>
      <c r="D32" s="84"/>
      <c r="E32" s="89">
        <f t="shared" si="2"/>
        <v>0</v>
      </c>
      <c r="F32" s="96">
        <f>E32</f>
        <v>0</v>
      </c>
      <c r="G32" s="164"/>
      <c r="H32" s="95"/>
    </row>
    <row r="33" spans="2:10" ht="25.5" customHeight="1" thickBot="1" x14ac:dyDescent="0.2">
      <c r="B33" s="126" t="s">
        <v>7</v>
      </c>
      <c r="C33" s="86"/>
      <c r="D33" s="86"/>
      <c r="E33" s="90">
        <f t="shared" si="2"/>
        <v>0</v>
      </c>
      <c r="F33" s="95"/>
      <c r="G33" s="95"/>
      <c r="H33" s="167"/>
    </row>
    <row r="34" spans="2:10" ht="25.5" customHeight="1" thickBot="1" x14ac:dyDescent="0.2">
      <c r="B34" s="127" t="s">
        <v>13</v>
      </c>
      <c r="C34" s="84"/>
      <c r="D34" s="84"/>
      <c r="E34" s="89">
        <f t="shared" si="2"/>
        <v>0</v>
      </c>
      <c r="F34" s="96">
        <f>E34</f>
        <v>0</v>
      </c>
      <c r="G34" s="164"/>
      <c r="H34" s="95"/>
    </row>
    <row r="35" spans="2:10" ht="25.5" customHeight="1" thickBot="1" x14ac:dyDescent="0.2">
      <c r="B35" s="126" t="s">
        <v>7</v>
      </c>
      <c r="C35" s="86"/>
      <c r="D35" s="86"/>
      <c r="E35" s="90">
        <f t="shared" si="2"/>
        <v>0</v>
      </c>
      <c r="F35" s="95"/>
      <c r="G35" s="95"/>
      <c r="H35" s="167"/>
      <c r="I35" s="7"/>
      <c r="J35" s="7"/>
    </row>
    <row r="36" spans="2:10" ht="36" customHeight="1" thickBot="1" x14ac:dyDescent="0.2">
      <c r="B36" s="128" t="s">
        <v>14</v>
      </c>
      <c r="C36" s="87"/>
      <c r="D36" s="87"/>
      <c r="E36" s="91">
        <f t="shared" si="2"/>
        <v>0</v>
      </c>
      <c r="F36" s="165"/>
      <c r="G36" s="165"/>
      <c r="H36" s="169"/>
      <c r="I36" s="7"/>
      <c r="J36" s="7"/>
    </row>
    <row r="37" spans="2:10" ht="29.25" customHeight="1" thickBot="1" x14ac:dyDescent="0.2">
      <c r="B37" s="129"/>
      <c r="C37" s="46"/>
      <c r="D37" s="47"/>
      <c r="E37" s="88"/>
      <c r="F37" s="83">
        <f>F6+F8+F10+F14+F16+F21+F26+F30+F32+F34</f>
        <v>0</v>
      </c>
      <c r="G37" s="166">
        <f>G6+G8+G10+G14+G16+G21+G26+G30+G32+G34</f>
        <v>0</v>
      </c>
      <c r="H37" s="94">
        <f>H4+H5+H7+H9+H11+H12+H13+H15+H17+H18+H19+H20+H22+H23+H24+H25+H27+H28+H29+H31+H33+H35+H36</f>
        <v>0</v>
      </c>
      <c r="I37" s="7"/>
      <c r="J37" s="7"/>
    </row>
    <row r="38" spans="2:10" ht="48.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allowBlank="1" showInputMessage="1" showErrorMessage="1" prompt="adsfa" sqref="I1" xr:uid="{00000000-0002-0000-01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1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8 F10 F16 F14 F21" xr:uid="{00000000-0002-0000-01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100-000003000000}">
      <formula1>0</formula1>
      <formula2>120</formula2>
    </dataValidation>
  </dataValidations>
  <hyperlinks>
    <hyperlink ref="G1" location="'Hours Summary'!A1" display="Return to Main" xr:uid="{00000000-0004-0000-0100-000000000000}"/>
  </hyperlinks>
  <printOptions horizontalCentered="1"/>
  <pageMargins left="0.25" right="0.25" top="0.75" bottom="0.75" header="0.3" footer="0.3"/>
  <pageSetup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4"/>
    <pageSetUpPr fitToPage="1"/>
  </sheetPr>
  <dimension ref="B1:Q39"/>
  <sheetViews>
    <sheetView showGridLines="0" zoomScale="75" zoomScaleNormal="75" workbookViewId="0">
      <pane xSplit="14" ySplit="7" topLeftCell="V8" activePane="bottomRight" state="frozen"/>
      <selection activeCell="E6" sqref="B6:E6"/>
      <selection pane="topRight" activeCell="E6" sqref="B6:E6"/>
      <selection pane="bottomLeft" activeCell="E6" sqref="B6:E6"/>
      <selection pane="bottomRight" activeCell="D2" sqref="D2"/>
    </sheetView>
  </sheetViews>
  <sheetFormatPr baseColWidth="10" defaultColWidth="9" defaultRowHeight="20.25" customHeight="1" x14ac:dyDescent="0.15"/>
  <cols>
    <col min="1" max="1" width="0.83203125" style="9" customWidth="1"/>
    <col min="2" max="2" width="21.1640625" style="9" customWidth="1"/>
    <col min="3" max="3" width="14.5" style="9" customWidth="1"/>
    <col min="4" max="4" width="20" style="9" customWidth="1"/>
    <col min="5" max="5" width="17.1640625" style="9" customWidth="1"/>
    <col min="6" max="6" width="16.1640625" style="9" customWidth="1"/>
    <col min="7" max="7" width="12.5" style="9" customWidth="1"/>
    <col min="8" max="8" width="15.83203125" style="9" customWidth="1"/>
    <col min="9" max="9" width="18" style="15" customWidth="1"/>
    <col min="10" max="10" width="12.1640625" style="9" customWidth="1"/>
    <col min="11" max="11" width="23.1640625" style="9" customWidth="1"/>
    <col min="12" max="12" width="13.1640625" style="9" customWidth="1"/>
    <col min="13" max="13" width="13.5" style="9" customWidth="1"/>
    <col min="14" max="14" width="9.83203125" style="9" customWidth="1"/>
    <col min="15" max="15" width="1.83203125" style="9" customWidth="1"/>
    <col min="16" max="16384" width="9" style="9"/>
  </cols>
  <sheetData>
    <row r="1" spans="2:17" ht="35.25" customHeight="1" thickTop="1" thickBot="1" x14ac:dyDescent="0.35">
      <c r="B1" s="486" t="s">
        <v>61</v>
      </c>
      <c r="C1" s="486"/>
      <c r="D1" s="486"/>
      <c r="E1" s="486"/>
      <c r="F1" s="486"/>
      <c r="G1" s="486"/>
      <c r="H1" s="486"/>
      <c r="I1" s="487"/>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78</v>
      </c>
      <c r="K2" s="462"/>
      <c r="L2" s="154">
        <f>'Hours Summary'!C6+'Hours Summary'!D6</f>
        <v>0</v>
      </c>
      <c r="M2" s="185" t="s">
        <v>83</v>
      </c>
      <c r="N2" s="186">
        <f>'Hours Summary'!C11+'Hours Summary'!D11</f>
        <v>0</v>
      </c>
      <c r="O2" s="58"/>
    </row>
    <row r="3" spans="2:17" ht="46.5" customHeight="1" thickBot="1" x14ac:dyDescent="0.2">
      <c r="B3" s="123" t="s">
        <v>23</v>
      </c>
      <c r="C3" s="467" t="str">
        <f>August!C3</f>
        <v>Type School Name</v>
      </c>
      <c r="D3" s="467"/>
      <c r="E3" s="468"/>
      <c r="F3" s="43" t="s">
        <v>44</v>
      </c>
      <c r="G3" s="109">
        <f>'Hours Summary'!G12</f>
        <v>0</v>
      </c>
      <c r="H3" s="476"/>
      <c r="I3" s="489"/>
      <c r="J3" s="463" t="s">
        <v>79</v>
      </c>
      <c r="K3" s="464"/>
      <c r="L3" s="155">
        <f>'Hours Summary'!C7+'Hours Summary'!D7</f>
        <v>0</v>
      </c>
      <c r="M3" s="160" t="s">
        <v>84</v>
      </c>
      <c r="N3" s="161">
        <f>'Hours Summary'!C12+'Hours Summary'!D12</f>
        <v>0</v>
      </c>
      <c r="O3" s="58"/>
    </row>
    <row r="4" spans="2:17" ht="78" customHeight="1" thickBot="1" x14ac:dyDescent="0.2">
      <c r="B4" s="110" t="s">
        <v>146</v>
      </c>
      <c r="C4" s="277" t="str">
        <f>'Hours Summary'!H3</f>
        <v>Typical Assign. FTE</v>
      </c>
      <c r="D4" s="110" t="s">
        <v>71</v>
      </c>
      <c r="E4" s="207">
        <f>IFERROR(D2*1200,0)</f>
        <v>0</v>
      </c>
      <c r="F4" s="110" t="s">
        <v>132</v>
      </c>
      <c r="G4" s="207">
        <f>September!B6</f>
        <v>0</v>
      </c>
      <c r="I4" s="490" t="s">
        <v>27</v>
      </c>
      <c r="J4" s="465" t="s">
        <v>80</v>
      </c>
      <c r="K4" s="466"/>
      <c r="L4" s="156">
        <f>'Hours Summary'!C8+'Hours Summary'!D8</f>
        <v>0</v>
      </c>
      <c r="M4" s="158" t="s">
        <v>85</v>
      </c>
      <c r="N4" s="159">
        <f>'Hours Summary'!C13+'Hours Summary'!D13</f>
        <v>0</v>
      </c>
      <c r="O4" s="58"/>
    </row>
    <row r="5" spans="2:17" ht="76.5" customHeight="1" thickBot="1" x14ac:dyDescent="0.25">
      <c r="B5" s="258" t="s">
        <v>131</v>
      </c>
      <c r="C5" s="259" t="s">
        <v>115</v>
      </c>
      <c r="D5" s="260" t="s">
        <v>128</v>
      </c>
      <c r="E5" s="206" t="s">
        <v>55</v>
      </c>
      <c r="F5" s="10"/>
      <c r="G5" s="10"/>
      <c r="I5" s="491"/>
      <c r="J5" s="469" t="s">
        <v>81</v>
      </c>
      <c r="K5" s="470"/>
      <c r="L5" s="157">
        <f>'Hours Summary'!C9+'Hours Summary'!D9</f>
        <v>0</v>
      </c>
      <c r="M5" s="58"/>
      <c r="N5" s="58"/>
      <c r="O5" s="58"/>
    </row>
    <row r="6" spans="2:17" ht="28.5" customHeight="1" thickBot="1" x14ac:dyDescent="0.25">
      <c r="B6" s="266">
        <f>G4-D6</f>
        <v>0</v>
      </c>
      <c r="C6" s="262">
        <f>SUM(I8:I38)/60</f>
        <v>0</v>
      </c>
      <c r="D6" s="263">
        <f>SUM(K8:K38)</f>
        <v>0</v>
      </c>
      <c r="E6" s="211">
        <f>September!E6+D6</f>
        <v>0</v>
      </c>
      <c r="F6" s="10"/>
      <c r="G6" s="10"/>
      <c r="I6" s="213">
        <f>August!B6-E6</f>
        <v>0</v>
      </c>
      <c r="J6" s="481" t="s">
        <v>82</v>
      </c>
      <c r="K6" s="472"/>
      <c r="L6" s="187">
        <f>'Hours Summary'!C10+'Hours Summary'!D10</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0" x14ac:dyDescent="0.15">
      <c r="B8" s="280">
        <v>43739</v>
      </c>
      <c r="C8" s="300"/>
      <c r="D8" s="300"/>
      <c r="E8" s="300"/>
      <c r="F8" s="300"/>
      <c r="G8" s="301"/>
      <c r="H8" s="302"/>
      <c r="I8" s="184">
        <f t="shared" ref="I8:I38" si="0">E8</f>
        <v>0</v>
      </c>
      <c r="J8" s="264">
        <f t="shared" ref="J8:J38" si="1">IFERROR(C8+D8+F8+H8,0)</f>
        <v>0</v>
      </c>
      <c r="K8" s="199">
        <f t="shared" ref="K8:K38" si="2">IFERROR(J8/60,0)</f>
        <v>0</v>
      </c>
      <c r="L8" s="153"/>
      <c r="M8" s="153"/>
      <c r="N8" s="153"/>
      <c r="O8" s="153"/>
    </row>
    <row r="9" spans="2:17" ht="20" x14ac:dyDescent="0.15">
      <c r="B9" s="280">
        <v>43740</v>
      </c>
      <c r="C9" s="300"/>
      <c r="D9" s="300"/>
      <c r="E9" s="300"/>
      <c r="F9" s="300"/>
      <c r="G9" s="301"/>
      <c r="H9" s="302"/>
      <c r="I9" s="184">
        <f t="shared" si="0"/>
        <v>0</v>
      </c>
      <c r="J9" s="264">
        <f t="shared" si="1"/>
        <v>0</v>
      </c>
      <c r="K9" s="199">
        <f t="shared" si="2"/>
        <v>0</v>
      </c>
    </row>
    <row r="10" spans="2:17" ht="20" x14ac:dyDescent="0.15">
      <c r="B10" s="280">
        <v>43741</v>
      </c>
      <c r="C10" s="300"/>
      <c r="D10" s="300"/>
      <c r="E10" s="300"/>
      <c r="F10" s="300"/>
      <c r="G10" s="308"/>
      <c r="H10" s="302"/>
      <c r="I10" s="184">
        <f t="shared" si="0"/>
        <v>0</v>
      </c>
      <c r="J10" s="264">
        <f t="shared" si="1"/>
        <v>0</v>
      </c>
      <c r="K10" s="199">
        <f t="shared" si="2"/>
        <v>0</v>
      </c>
    </row>
    <row r="11" spans="2:17" ht="20" x14ac:dyDescent="0.15">
      <c r="B11" s="280">
        <v>43742</v>
      </c>
      <c r="C11" s="300"/>
      <c r="D11" s="300"/>
      <c r="E11" s="300"/>
      <c r="F11" s="300"/>
      <c r="G11" s="301"/>
      <c r="H11" s="302"/>
      <c r="I11" s="184">
        <f t="shared" si="0"/>
        <v>0</v>
      </c>
      <c r="J11" s="264">
        <f t="shared" si="1"/>
        <v>0</v>
      </c>
      <c r="K11" s="199">
        <f t="shared" si="2"/>
        <v>0</v>
      </c>
    </row>
    <row r="12" spans="2:17" ht="20" x14ac:dyDescent="0.15">
      <c r="B12" s="286">
        <v>43743</v>
      </c>
      <c r="C12" s="309"/>
      <c r="D12" s="309"/>
      <c r="E12" s="309"/>
      <c r="F12" s="309"/>
      <c r="G12" s="299"/>
      <c r="H12" s="298"/>
      <c r="I12" s="184">
        <f t="shared" si="0"/>
        <v>0</v>
      </c>
      <c r="J12" s="264">
        <f t="shared" si="1"/>
        <v>0</v>
      </c>
      <c r="K12" s="199">
        <f t="shared" si="2"/>
        <v>0</v>
      </c>
    </row>
    <row r="13" spans="2:17" ht="20" x14ac:dyDescent="0.15">
      <c r="B13" s="286">
        <v>43744</v>
      </c>
      <c r="C13" s="309"/>
      <c r="D13" s="309"/>
      <c r="E13" s="309"/>
      <c r="F13" s="309"/>
      <c r="G13" s="299"/>
      <c r="H13" s="298"/>
      <c r="I13" s="184">
        <f t="shared" si="0"/>
        <v>0</v>
      </c>
      <c r="J13" s="264">
        <f t="shared" si="1"/>
        <v>0</v>
      </c>
      <c r="K13" s="199">
        <f t="shared" si="2"/>
        <v>0</v>
      </c>
    </row>
    <row r="14" spans="2:17" ht="28" x14ac:dyDescent="0.15">
      <c r="B14" s="286">
        <v>43745</v>
      </c>
      <c r="C14" s="309"/>
      <c r="D14" s="309"/>
      <c r="E14" s="309"/>
      <c r="F14" s="309"/>
      <c r="G14" s="297" t="s">
        <v>76</v>
      </c>
      <c r="H14" s="298"/>
      <c r="I14" s="184">
        <f t="shared" si="0"/>
        <v>0</v>
      </c>
      <c r="J14" s="264">
        <f t="shared" si="1"/>
        <v>0</v>
      </c>
      <c r="K14" s="199">
        <f t="shared" si="2"/>
        <v>0</v>
      </c>
    </row>
    <row r="15" spans="2:17" ht="20" x14ac:dyDescent="0.15">
      <c r="B15" s="280">
        <v>43746</v>
      </c>
      <c r="C15" s="305"/>
      <c r="D15" s="305"/>
      <c r="E15" s="305"/>
      <c r="F15" s="305"/>
      <c r="G15" s="308"/>
      <c r="H15" s="302"/>
      <c r="I15" s="184">
        <f t="shared" si="0"/>
        <v>0</v>
      </c>
      <c r="J15" s="264">
        <f t="shared" si="1"/>
        <v>0</v>
      </c>
      <c r="K15" s="199">
        <f t="shared" si="2"/>
        <v>0</v>
      </c>
    </row>
    <row r="16" spans="2:17" ht="20" x14ac:dyDescent="0.15">
      <c r="B16" s="280">
        <v>43747</v>
      </c>
      <c r="C16" s="305"/>
      <c r="D16" s="305"/>
      <c r="E16" s="305"/>
      <c r="F16" s="305"/>
      <c r="G16" s="308"/>
      <c r="H16" s="302"/>
      <c r="I16" s="184">
        <f t="shared" si="0"/>
        <v>0</v>
      </c>
      <c r="J16" s="264">
        <f t="shared" si="1"/>
        <v>0</v>
      </c>
      <c r="K16" s="199">
        <f t="shared" si="2"/>
        <v>0</v>
      </c>
    </row>
    <row r="17" spans="2:11" ht="20" x14ac:dyDescent="0.15">
      <c r="B17" s="280">
        <v>43748</v>
      </c>
      <c r="C17" s="305"/>
      <c r="D17" s="305"/>
      <c r="E17" s="305"/>
      <c r="F17" s="305"/>
      <c r="G17" s="308"/>
      <c r="H17" s="302"/>
      <c r="I17" s="184">
        <f t="shared" si="0"/>
        <v>0</v>
      </c>
      <c r="J17" s="264">
        <f t="shared" si="1"/>
        <v>0</v>
      </c>
      <c r="K17" s="199">
        <f t="shared" si="2"/>
        <v>0</v>
      </c>
    </row>
    <row r="18" spans="2:11" ht="20" x14ac:dyDescent="0.15">
      <c r="B18" s="280">
        <v>43749</v>
      </c>
      <c r="C18" s="304"/>
      <c r="D18" s="304"/>
      <c r="E18" s="304"/>
      <c r="F18" s="304"/>
      <c r="G18" s="301"/>
      <c r="H18" s="302"/>
      <c r="I18" s="184">
        <f t="shared" si="0"/>
        <v>0</v>
      </c>
      <c r="J18" s="264">
        <f t="shared" si="1"/>
        <v>0</v>
      </c>
      <c r="K18" s="199">
        <f t="shared" si="2"/>
        <v>0</v>
      </c>
    </row>
    <row r="19" spans="2:11" ht="20" x14ac:dyDescent="0.15">
      <c r="B19" s="286">
        <v>43750</v>
      </c>
      <c r="C19" s="309"/>
      <c r="D19" s="309"/>
      <c r="E19" s="309"/>
      <c r="F19" s="309"/>
      <c r="G19" s="299"/>
      <c r="H19" s="298"/>
      <c r="I19" s="184">
        <f t="shared" si="0"/>
        <v>0</v>
      </c>
      <c r="J19" s="264">
        <f t="shared" si="1"/>
        <v>0</v>
      </c>
      <c r="K19" s="199">
        <f t="shared" si="2"/>
        <v>0</v>
      </c>
    </row>
    <row r="20" spans="2:11" ht="20" x14ac:dyDescent="0.15">
      <c r="B20" s="286">
        <v>43751</v>
      </c>
      <c r="C20" s="309"/>
      <c r="D20" s="309"/>
      <c r="E20" s="309"/>
      <c r="F20" s="309"/>
      <c r="G20" s="299"/>
      <c r="H20" s="298"/>
      <c r="I20" s="184">
        <f t="shared" si="0"/>
        <v>0</v>
      </c>
      <c r="J20" s="264">
        <f t="shared" si="1"/>
        <v>0</v>
      </c>
      <c r="K20" s="199">
        <f t="shared" si="2"/>
        <v>0</v>
      </c>
    </row>
    <row r="21" spans="2:11" ht="20" x14ac:dyDescent="0.15">
      <c r="B21" s="280">
        <v>43752</v>
      </c>
      <c r="C21" s="305"/>
      <c r="D21" s="305"/>
      <c r="E21" s="305"/>
      <c r="F21" s="305"/>
      <c r="G21" s="308"/>
      <c r="H21" s="302"/>
      <c r="I21" s="184">
        <f t="shared" si="0"/>
        <v>0</v>
      </c>
      <c r="J21" s="264">
        <f t="shared" si="1"/>
        <v>0</v>
      </c>
      <c r="K21" s="199">
        <f t="shared" si="2"/>
        <v>0</v>
      </c>
    </row>
    <row r="22" spans="2:11" ht="20" x14ac:dyDescent="0.15">
      <c r="B22" s="280">
        <v>43753</v>
      </c>
      <c r="C22" s="300"/>
      <c r="D22" s="300"/>
      <c r="E22" s="300"/>
      <c r="F22" s="300"/>
      <c r="G22" s="301"/>
      <c r="H22" s="302"/>
      <c r="I22" s="184">
        <f t="shared" si="0"/>
        <v>0</v>
      </c>
      <c r="J22" s="264">
        <f t="shared" si="1"/>
        <v>0</v>
      </c>
      <c r="K22" s="199">
        <f t="shared" si="2"/>
        <v>0</v>
      </c>
    </row>
    <row r="23" spans="2:11" ht="20" x14ac:dyDescent="0.15">
      <c r="B23" s="280">
        <v>43754</v>
      </c>
      <c r="C23" s="305"/>
      <c r="D23" s="305"/>
      <c r="E23" s="305"/>
      <c r="F23" s="305"/>
      <c r="G23" s="308"/>
      <c r="H23" s="302"/>
      <c r="I23" s="184">
        <f t="shared" si="0"/>
        <v>0</v>
      </c>
      <c r="J23" s="264">
        <f t="shared" si="1"/>
        <v>0</v>
      </c>
      <c r="K23" s="199">
        <f t="shared" si="2"/>
        <v>0</v>
      </c>
    </row>
    <row r="24" spans="2:11" ht="20" x14ac:dyDescent="0.15">
      <c r="B24" s="280">
        <v>43755</v>
      </c>
      <c r="C24" s="305"/>
      <c r="D24" s="305"/>
      <c r="E24" s="305"/>
      <c r="F24" s="305"/>
      <c r="G24" s="308"/>
      <c r="H24" s="302"/>
      <c r="I24" s="184">
        <f t="shared" si="0"/>
        <v>0</v>
      </c>
      <c r="J24" s="264">
        <f t="shared" si="1"/>
        <v>0</v>
      </c>
      <c r="K24" s="199">
        <f t="shared" si="2"/>
        <v>0</v>
      </c>
    </row>
    <row r="25" spans="2:11" ht="20" x14ac:dyDescent="0.15">
      <c r="B25" s="280">
        <v>43756</v>
      </c>
      <c r="C25" s="304"/>
      <c r="D25" s="304"/>
      <c r="E25" s="304"/>
      <c r="F25" s="304"/>
      <c r="G25" s="301"/>
      <c r="H25" s="302"/>
      <c r="I25" s="184">
        <f t="shared" si="0"/>
        <v>0</v>
      </c>
      <c r="J25" s="264">
        <f t="shared" si="1"/>
        <v>0</v>
      </c>
      <c r="K25" s="199">
        <f t="shared" si="2"/>
        <v>0</v>
      </c>
    </row>
    <row r="26" spans="2:11" ht="20" x14ac:dyDescent="0.15">
      <c r="B26" s="286">
        <v>43757</v>
      </c>
      <c r="C26" s="309"/>
      <c r="D26" s="309"/>
      <c r="E26" s="309"/>
      <c r="F26" s="309"/>
      <c r="G26" s="299"/>
      <c r="H26" s="298"/>
      <c r="I26" s="184">
        <f t="shared" si="0"/>
        <v>0</v>
      </c>
      <c r="J26" s="264">
        <f t="shared" si="1"/>
        <v>0</v>
      </c>
      <c r="K26" s="199">
        <f t="shared" si="2"/>
        <v>0</v>
      </c>
    </row>
    <row r="27" spans="2:11" ht="20" x14ac:dyDescent="0.15">
      <c r="B27" s="286">
        <v>43758</v>
      </c>
      <c r="C27" s="309"/>
      <c r="D27" s="309"/>
      <c r="E27" s="309"/>
      <c r="F27" s="309"/>
      <c r="G27" s="299"/>
      <c r="H27" s="298"/>
      <c r="I27" s="184">
        <f t="shared" si="0"/>
        <v>0</v>
      </c>
      <c r="J27" s="264">
        <f t="shared" si="1"/>
        <v>0</v>
      </c>
      <c r="K27" s="199">
        <f t="shared" si="2"/>
        <v>0</v>
      </c>
    </row>
    <row r="28" spans="2:11" ht="20" x14ac:dyDescent="0.15">
      <c r="B28" s="280">
        <v>43759</v>
      </c>
      <c r="C28" s="305"/>
      <c r="D28" s="305"/>
      <c r="E28" s="305"/>
      <c r="F28" s="305"/>
      <c r="G28" s="308"/>
      <c r="H28" s="302"/>
      <c r="I28" s="184">
        <f t="shared" si="0"/>
        <v>0</v>
      </c>
      <c r="J28" s="264">
        <f t="shared" si="1"/>
        <v>0</v>
      </c>
      <c r="K28" s="199">
        <f t="shared" si="2"/>
        <v>0</v>
      </c>
    </row>
    <row r="29" spans="2:11" ht="20" x14ac:dyDescent="0.15">
      <c r="B29" s="280">
        <v>43760</v>
      </c>
      <c r="C29" s="300"/>
      <c r="D29" s="300"/>
      <c r="E29" s="300"/>
      <c r="F29" s="300"/>
      <c r="G29" s="301"/>
      <c r="H29" s="302"/>
      <c r="I29" s="184">
        <f t="shared" si="0"/>
        <v>0</v>
      </c>
      <c r="J29" s="264">
        <f t="shared" si="1"/>
        <v>0</v>
      </c>
      <c r="K29" s="199">
        <f t="shared" si="2"/>
        <v>0</v>
      </c>
    </row>
    <row r="30" spans="2:11" ht="20" x14ac:dyDescent="0.15">
      <c r="B30" s="280">
        <v>43761</v>
      </c>
      <c r="C30" s="305"/>
      <c r="D30" s="305"/>
      <c r="E30" s="305"/>
      <c r="F30" s="305"/>
      <c r="G30" s="308"/>
      <c r="H30" s="302"/>
      <c r="I30" s="184">
        <f t="shared" si="0"/>
        <v>0</v>
      </c>
      <c r="J30" s="264">
        <f t="shared" si="1"/>
        <v>0</v>
      </c>
      <c r="K30" s="199">
        <f t="shared" si="2"/>
        <v>0</v>
      </c>
    </row>
    <row r="31" spans="2:11" ht="20" x14ac:dyDescent="0.15">
      <c r="B31" s="280">
        <v>43762</v>
      </c>
      <c r="C31" s="305"/>
      <c r="D31" s="305"/>
      <c r="E31" s="305"/>
      <c r="F31" s="305"/>
      <c r="G31" s="308"/>
      <c r="H31" s="302"/>
      <c r="I31" s="184">
        <f t="shared" si="0"/>
        <v>0</v>
      </c>
      <c r="J31" s="264">
        <f t="shared" si="1"/>
        <v>0</v>
      </c>
      <c r="K31" s="199">
        <f t="shared" si="2"/>
        <v>0</v>
      </c>
    </row>
    <row r="32" spans="2:11" ht="20" x14ac:dyDescent="0.15">
      <c r="B32" s="280">
        <v>43763</v>
      </c>
      <c r="C32" s="304"/>
      <c r="D32" s="304"/>
      <c r="E32" s="304"/>
      <c r="F32" s="304"/>
      <c r="G32" s="301"/>
      <c r="H32" s="302"/>
      <c r="I32" s="184">
        <f t="shared" si="0"/>
        <v>0</v>
      </c>
      <c r="J32" s="264">
        <f t="shared" si="1"/>
        <v>0</v>
      </c>
      <c r="K32" s="199">
        <f t="shared" si="2"/>
        <v>0</v>
      </c>
    </row>
    <row r="33" spans="2:11" ht="20" x14ac:dyDescent="0.15">
      <c r="B33" s="286">
        <v>43764</v>
      </c>
      <c r="C33" s="309"/>
      <c r="D33" s="309"/>
      <c r="E33" s="309"/>
      <c r="F33" s="309"/>
      <c r="G33" s="299"/>
      <c r="H33" s="298"/>
      <c r="I33" s="184">
        <f t="shared" si="0"/>
        <v>0</v>
      </c>
      <c r="J33" s="264">
        <f t="shared" si="1"/>
        <v>0</v>
      </c>
      <c r="K33" s="199">
        <f t="shared" si="2"/>
        <v>0</v>
      </c>
    </row>
    <row r="34" spans="2:11" ht="20" x14ac:dyDescent="0.15">
      <c r="B34" s="286">
        <v>43765</v>
      </c>
      <c r="C34" s="309"/>
      <c r="D34" s="309"/>
      <c r="E34" s="309"/>
      <c r="F34" s="309"/>
      <c r="G34" s="299"/>
      <c r="H34" s="298"/>
      <c r="I34" s="184">
        <f t="shared" si="0"/>
        <v>0</v>
      </c>
      <c r="J34" s="264">
        <f t="shared" si="1"/>
        <v>0</v>
      </c>
      <c r="K34" s="199">
        <f t="shared" si="2"/>
        <v>0</v>
      </c>
    </row>
    <row r="35" spans="2:11" ht="20" x14ac:dyDescent="0.15">
      <c r="B35" s="280">
        <v>43766</v>
      </c>
      <c r="C35" s="305"/>
      <c r="D35" s="305"/>
      <c r="E35" s="305"/>
      <c r="F35" s="305"/>
      <c r="G35" s="308"/>
      <c r="H35" s="302"/>
      <c r="I35" s="196">
        <f t="shared" si="0"/>
        <v>0</v>
      </c>
      <c r="J35" s="264">
        <f t="shared" si="1"/>
        <v>0</v>
      </c>
      <c r="K35" s="199">
        <f t="shared" si="2"/>
        <v>0</v>
      </c>
    </row>
    <row r="36" spans="2:11" ht="20" x14ac:dyDescent="0.15">
      <c r="B36" s="280">
        <v>43767</v>
      </c>
      <c r="C36" s="300"/>
      <c r="D36" s="300"/>
      <c r="E36" s="300"/>
      <c r="F36" s="300"/>
      <c r="G36" s="301"/>
      <c r="H36" s="302"/>
      <c r="I36" s="196">
        <f t="shared" si="0"/>
        <v>0</v>
      </c>
      <c r="J36" s="264">
        <f t="shared" si="1"/>
        <v>0</v>
      </c>
      <c r="K36" s="199">
        <f t="shared" si="2"/>
        <v>0</v>
      </c>
    </row>
    <row r="37" spans="2:11" ht="20" x14ac:dyDescent="0.15">
      <c r="B37" s="280">
        <v>43768</v>
      </c>
      <c r="C37" s="310"/>
      <c r="D37" s="311"/>
      <c r="E37" s="311"/>
      <c r="F37" s="311"/>
      <c r="G37" s="312"/>
      <c r="H37" s="313"/>
      <c r="I37" s="196">
        <f t="shared" si="0"/>
        <v>0</v>
      </c>
      <c r="J37" s="264">
        <f t="shared" si="1"/>
        <v>0</v>
      </c>
      <c r="K37" s="201">
        <f t="shared" si="2"/>
        <v>0</v>
      </c>
    </row>
    <row r="38" spans="2:11" ht="21" thickBot="1" x14ac:dyDescent="0.2">
      <c r="B38" s="314">
        <v>43769</v>
      </c>
      <c r="C38" s="315"/>
      <c r="D38" s="315"/>
      <c r="E38" s="315"/>
      <c r="F38" s="315"/>
      <c r="G38" s="316"/>
      <c r="H38" s="317"/>
      <c r="I38" s="198">
        <f t="shared" si="0"/>
        <v>0</v>
      </c>
      <c r="J38" s="265">
        <f t="shared" si="1"/>
        <v>0</v>
      </c>
      <c r="K38" s="202">
        <f t="shared" si="2"/>
        <v>0</v>
      </c>
    </row>
    <row r="39" spans="2:11" ht="20.25" customHeight="1" thickTop="1" x14ac:dyDescent="0.15"/>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InputMessage="1" showErrorMessage="1" prompt="adsfa" sqref="H2" xr:uid="{00000000-0002-0000-1300-000000000000}"/>
    <dataValidation allowBlank="1" showInputMessage="1" showErrorMessage="1" prompt="Total Assignable Hours Worked to date are automatically calculated in cell below" sqref="I4 E5" xr:uid="{00000000-0002-0000-1300-000001000000}"/>
    <dataValidation allowBlank="1" showInputMessage="1" showErrorMessage="1" prompt="Total Assignable Hours Worked to date automatically calculated in this cell." sqref="E6 I6" xr:uid="{00000000-0002-0000-1300-000002000000}"/>
    <dataValidation allowBlank="1" showInputMessage="1" showErrorMessage="1" prompt="Assigned Hours Worked are automatically calculated in this column under this heading." sqref="J7:K7" xr:uid="{00000000-0002-0000-1300-000003000000}"/>
    <dataValidation allowBlank="1" showInputMessage="1" showErrorMessage="1" prompt="Enter Assigned Time After School in this column under this heading." sqref="H7 I8:I34" xr:uid="{00000000-0002-0000-1300-000004000000}"/>
    <dataValidation allowBlank="1" showInputMessage="1" showErrorMessage="1" prompt="Enter Date in this column under this heading. Use heading filters to find specific entries" sqref="B7" xr:uid="{00000000-0002-0000-1300-000005000000}"/>
    <dataValidation allowBlank="1" showInputMessage="1" showErrorMessage="1" prompt="Total Hours Worked are automatically calculated in this cell" sqref="C6:D6" xr:uid="{00000000-0002-0000-1300-000006000000}"/>
    <dataValidation allowBlank="1" showInputMessage="1" showErrorMessage="1" prompt="Enter Total Work Week Hours in this cell" sqref="B6" xr:uid="{00000000-0002-0000-1300-000007000000}"/>
    <dataValidation allowBlank="1" showInputMessage="1" showErrorMessage="1" prompt="Regular Hours are automatically calculated in cell below" sqref="C5" xr:uid="{00000000-0002-0000-1300-000008000000}"/>
    <dataValidation allowBlank="1" showInputMessage="1" showErrorMessage="1" prompt="Total Assignable Hours Worked are automatically calculated in cell below" sqref="D5" xr:uid="{00000000-0002-0000-1300-000009000000}"/>
    <dataValidation allowBlank="1" showInputMessage="1" showErrorMessage="1" prompt="Enter Total Assignable Hours in cell below" sqref="B5" xr:uid="{00000000-0002-0000-1300-00000A000000}"/>
    <dataValidation allowBlank="1" showInputMessage="1" showErrorMessage="1" prompt="Enter School Name in this cell" sqref="C3" xr:uid="{00000000-0002-0000-1300-00000B000000}"/>
    <dataValidation allowBlank="1" showInputMessage="1" showErrorMessage="1" prompt="Enter School Name in cell to the right" sqref="B3" xr:uid="{00000000-0002-0000-1300-00000C000000}"/>
    <dataValidation allowBlank="1" showInputMessage="1" showErrorMessage="1" prompt="Enter Teacher's FTE in this cell" sqref="D2" xr:uid="{00000000-0002-0000-1300-00000D000000}"/>
    <dataValidation allowBlank="1" showInputMessage="1" showErrorMessage="1" prompt="Enter Teacher Name in this cell" sqref="C2" xr:uid="{00000000-0002-0000-1300-00000E000000}"/>
    <dataValidation allowBlank="1" showInputMessage="1" showErrorMessage="1" prompt="Enter Teacher Name and FTE in cells to the right" sqref="B2" xr:uid="{00000000-0002-0000-1300-00000F000000}"/>
    <dataValidation allowBlank="1" showInputMessage="1" showErrorMessage="1" prompt="Enter Teacher and School details in cells below" sqref="B1" xr:uid="{00000000-0002-0000-13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300-000011000000}"/>
    <dataValidation allowBlank="1" showErrorMessage="1" sqref="A2:A1048576 F5:G6 I2 L1:L6 F2:G3 N1:O2 B8:B1048576 R7:XFD37 I35:I1048576 P7:Q7 J38:XFD1048576 P1:XFD6 M5:N7 C38:H1048576 O3:O7 J8:Q37 H8:H11 H22 H29 H36 C8:F14 C8:C38 D15:F36" xr:uid="{00000000-0002-0000-1300-000012000000}"/>
  </dataValidations>
  <hyperlinks>
    <hyperlink ref="I2" location="Summary!A1" display="Summary!A1" xr:uid="{00000000-0004-0000-1300-000000000000}"/>
    <hyperlink ref="I2:I3" location="'Hours Summary'!A1" display="Return to Main" xr:uid="{00000000-0004-0000-1300-000001000000}"/>
    <hyperlink ref="J2" location="'Mon-Day 1-S1'!Print_Titles" display="MON | Day 1 - Sem 1" xr:uid="{00000000-0004-0000-1300-000002000000}"/>
    <hyperlink ref="J3" location="'Tue-Day 2-S1'!Print_Titles" display="TUE | Day 2 - Sem 1" xr:uid="{00000000-0004-0000-1300-000003000000}"/>
    <hyperlink ref="J4" location="'Wed-Day 3-S1'!Print_Titles" display="WED | Day 3 - Sem 1" xr:uid="{00000000-0004-0000-1300-000004000000}"/>
    <hyperlink ref="J5" location="'Thu-Day 4-S1'!Print_Titles" display="THU | Day 4 - Sem 1" xr:uid="{00000000-0004-0000-1300-000005000000}"/>
    <hyperlink ref="J6" location="'Fri-Day 5-S1'!Print_Titles" display="FRI | Day 5 - Sem 1" xr:uid="{00000000-0004-0000-1300-000006000000}"/>
    <hyperlink ref="M2" location="'Day 6-S1'!Print_Titles" display="Day 6 - Sem 1" xr:uid="{00000000-0004-0000-1300-000007000000}"/>
    <hyperlink ref="M3" location="'Early Out 1-S1'!Print_Titles" display="Early Out 1 - Sem 1" xr:uid="{00000000-0004-0000-1300-000008000000}"/>
    <hyperlink ref="M4" location="'Early Out 2-S1'!Print_Titles" display="Early Out 2 - Sem 1" xr:uid="{00000000-0004-0000-1300-000009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57E69CB0-024B-B048-8C18-92EB530D968E}">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theme="4"/>
    <pageSetUpPr fitToPage="1"/>
  </sheetPr>
  <dimension ref="B1:Q38"/>
  <sheetViews>
    <sheetView showGridLines="0" zoomScale="75" zoomScaleNormal="75" workbookViewId="0">
      <pane xSplit="14" ySplit="7" topLeftCell="O8" activePane="bottomRight" state="frozen"/>
      <selection activeCell="E6" sqref="B6:E6"/>
      <selection pane="topRight" activeCell="E6" sqref="B6:E6"/>
      <selection pane="bottomLeft" activeCell="E6" sqref="B6:E6"/>
      <selection pane="bottomRight" activeCell="D2" sqref="D2"/>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7.1640625" style="15" customWidth="1"/>
    <col min="10" max="10" width="12.1640625" style="9" customWidth="1"/>
    <col min="11" max="11" width="23.1640625" style="9" customWidth="1"/>
    <col min="12" max="12" width="13.1640625" style="9" customWidth="1"/>
    <col min="13" max="13" width="13.5" style="9" customWidth="1"/>
    <col min="14" max="14" width="9.83203125" style="9" customWidth="1"/>
    <col min="15" max="15" width="1.83203125" style="9" customWidth="1"/>
    <col min="16" max="16384" width="9" style="9"/>
  </cols>
  <sheetData>
    <row r="1" spans="2:17" ht="35.25" customHeight="1" thickTop="1" thickBot="1" x14ac:dyDescent="0.35">
      <c r="B1" s="486" t="s">
        <v>62</v>
      </c>
      <c r="C1" s="486"/>
      <c r="D1" s="486"/>
      <c r="E1" s="486"/>
      <c r="F1" s="486"/>
      <c r="G1" s="486"/>
      <c r="H1" s="486"/>
      <c r="I1" s="487"/>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78</v>
      </c>
      <c r="K2" s="462"/>
      <c r="L2" s="154">
        <f>'Hours Summary'!C6+'Hours Summary'!D6</f>
        <v>0</v>
      </c>
      <c r="M2" s="185" t="s">
        <v>83</v>
      </c>
      <c r="N2" s="186">
        <f>'Hours Summary'!C11+'Hours Summary'!D11</f>
        <v>0</v>
      </c>
      <c r="O2" s="58"/>
    </row>
    <row r="3" spans="2:17" ht="46.5" customHeight="1" thickBot="1" x14ac:dyDescent="0.2">
      <c r="B3" s="123" t="s">
        <v>23</v>
      </c>
      <c r="C3" s="467" t="str">
        <f>August!C3</f>
        <v>Type School Name</v>
      </c>
      <c r="D3" s="467"/>
      <c r="E3" s="468"/>
      <c r="F3" s="43" t="s">
        <v>44</v>
      </c>
      <c r="G3" s="109">
        <f>'Hours Summary'!G12</f>
        <v>0</v>
      </c>
      <c r="H3" s="476"/>
      <c r="I3" s="489"/>
      <c r="J3" s="463" t="s">
        <v>79</v>
      </c>
      <c r="K3" s="464"/>
      <c r="L3" s="155">
        <f>'Hours Summary'!C7+'Hours Summary'!D7</f>
        <v>0</v>
      </c>
      <c r="M3" s="160" t="s">
        <v>84</v>
      </c>
      <c r="N3" s="161">
        <f>'Hours Summary'!C12+'Hours Summary'!D12</f>
        <v>0</v>
      </c>
      <c r="O3" s="58"/>
    </row>
    <row r="4" spans="2:17" ht="78" customHeight="1" thickBot="1" x14ac:dyDescent="0.2">
      <c r="B4" s="110" t="s">
        <v>146</v>
      </c>
      <c r="C4" s="277" t="str">
        <f>'Hours Summary'!H3</f>
        <v>Typical Assign. FTE</v>
      </c>
      <c r="D4" s="110" t="s">
        <v>71</v>
      </c>
      <c r="E4" s="207">
        <f>IFERROR(D2*1200,0)</f>
        <v>0</v>
      </c>
      <c r="F4" s="110" t="s">
        <v>132</v>
      </c>
      <c r="G4" s="207">
        <f>October!B6</f>
        <v>0</v>
      </c>
      <c r="I4" s="490" t="s">
        <v>27</v>
      </c>
      <c r="J4" s="465" t="s">
        <v>80</v>
      </c>
      <c r="K4" s="466"/>
      <c r="L4" s="156">
        <f>'Hours Summary'!C8+'Hours Summary'!D8</f>
        <v>0</v>
      </c>
      <c r="M4" s="158" t="s">
        <v>85</v>
      </c>
      <c r="N4" s="159">
        <f>'Hours Summary'!C13+'Hours Summary'!D13</f>
        <v>0</v>
      </c>
      <c r="O4" s="58"/>
    </row>
    <row r="5" spans="2:17" ht="76.5" customHeight="1" thickBot="1" x14ac:dyDescent="0.25">
      <c r="B5" s="258" t="s">
        <v>131</v>
      </c>
      <c r="C5" s="259" t="s">
        <v>115</v>
      </c>
      <c r="D5" s="260" t="s">
        <v>128</v>
      </c>
      <c r="E5" s="206" t="s">
        <v>55</v>
      </c>
      <c r="F5" s="10"/>
      <c r="G5" s="10"/>
      <c r="I5" s="491"/>
      <c r="J5" s="469" t="s">
        <v>81</v>
      </c>
      <c r="K5" s="470"/>
      <c r="L5" s="157">
        <f>'Hours Summary'!C9+'Hours Summary'!D9</f>
        <v>0</v>
      </c>
      <c r="M5" s="58"/>
      <c r="N5" s="58"/>
      <c r="O5" s="58"/>
    </row>
    <row r="6" spans="2:17" ht="28.5" customHeight="1" thickBot="1" x14ac:dyDescent="0.25">
      <c r="B6" s="266">
        <f>G4-D6</f>
        <v>0</v>
      </c>
      <c r="C6" s="262">
        <f>SUM(I8:I37)/60</f>
        <v>0</v>
      </c>
      <c r="D6" s="263">
        <f>SUM(K8:K37)</f>
        <v>0</v>
      </c>
      <c r="E6" s="211">
        <f>October!E6+D6</f>
        <v>0</v>
      </c>
      <c r="F6" s="10"/>
      <c r="G6" s="10"/>
      <c r="I6" s="213">
        <f>August!B6-E6</f>
        <v>0</v>
      </c>
      <c r="J6" s="481" t="s">
        <v>82</v>
      </c>
      <c r="K6" s="472"/>
      <c r="L6" s="187">
        <f>'Hours Summary'!C10+'Hours Summary'!D10</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0" x14ac:dyDescent="0.15">
      <c r="B8" s="280">
        <v>43770</v>
      </c>
      <c r="C8" s="300"/>
      <c r="D8" s="300"/>
      <c r="E8" s="300"/>
      <c r="F8" s="300"/>
      <c r="G8" s="301"/>
      <c r="H8" s="302"/>
      <c r="I8" s="184">
        <f t="shared" ref="I8:I37" si="0">E8</f>
        <v>0</v>
      </c>
      <c r="J8" s="264">
        <f t="shared" ref="J8:J37" si="1">IFERROR(C8+D8+F8+H8,0)</f>
        <v>0</v>
      </c>
      <c r="K8" s="199">
        <f t="shared" ref="K8:K37" si="2">IFERROR(J8/60,0)</f>
        <v>0</v>
      </c>
      <c r="L8" s="153"/>
      <c r="M8" s="153"/>
      <c r="N8" s="153"/>
      <c r="O8" s="153"/>
    </row>
    <row r="9" spans="2:17" ht="20" x14ac:dyDescent="0.15">
      <c r="B9" s="286">
        <v>43771</v>
      </c>
      <c r="C9" s="309"/>
      <c r="D9" s="309"/>
      <c r="E9" s="309"/>
      <c r="F9" s="309"/>
      <c r="G9" s="299"/>
      <c r="H9" s="298"/>
      <c r="I9" s="184">
        <f t="shared" si="0"/>
        <v>0</v>
      </c>
      <c r="J9" s="264">
        <f t="shared" si="1"/>
        <v>0</v>
      </c>
      <c r="K9" s="199">
        <f t="shared" si="2"/>
        <v>0</v>
      </c>
    </row>
    <row r="10" spans="2:17" ht="20" x14ac:dyDescent="0.15">
      <c r="B10" s="286">
        <v>43772</v>
      </c>
      <c r="C10" s="318"/>
      <c r="D10" s="318"/>
      <c r="E10" s="318"/>
      <c r="F10" s="318"/>
      <c r="G10" s="299"/>
      <c r="H10" s="298"/>
      <c r="I10" s="184">
        <f t="shared" si="0"/>
        <v>0</v>
      </c>
      <c r="J10" s="264">
        <f t="shared" si="1"/>
        <v>0</v>
      </c>
      <c r="K10" s="199">
        <f t="shared" si="2"/>
        <v>0</v>
      </c>
    </row>
    <row r="11" spans="2:17" ht="20" x14ac:dyDescent="0.15">
      <c r="B11" s="280">
        <v>43773</v>
      </c>
      <c r="C11" s="304"/>
      <c r="D11" s="304"/>
      <c r="E11" s="304"/>
      <c r="F11" s="304"/>
      <c r="G11" s="301"/>
      <c r="H11" s="302"/>
      <c r="I11" s="184">
        <f t="shared" si="0"/>
        <v>0</v>
      </c>
      <c r="J11" s="264">
        <f t="shared" si="1"/>
        <v>0</v>
      </c>
      <c r="K11" s="199">
        <f t="shared" si="2"/>
        <v>0</v>
      </c>
    </row>
    <row r="12" spans="2:17" ht="20" x14ac:dyDescent="0.15">
      <c r="B12" s="280">
        <v>43774</v>
      </c>
      <c r="C12" s="304"/>
      <c r="D12" s="304"/>
      <c r="E12" s="304"/>
      <c r="F12" s="304"/>
      <c r="G12" s="301"/>
      <c r="H12" s="302"/>
      <c r="I12" s="184">
        <f t="shared" si="0"/>
        <v>0</v>
      </c>
      <c r="J12" s="264">
        <f t="shared" si="1"/>
        <v>0</v>
      </c>
      <c r="K12" s="199">
        <f t="shared" si="2"/>
        <v>0</v>
      </c>
    </row>
    <row r="13" spans="2:17" ht="20" x14ac:dyDescent="0.15">
      <c r="B13" s="280">
        <v>43775</v>
      </c>
      <c r="C13" s="304"/>
      <c r="D13" s="304"/>
      <c r="E13" s="304"/>
      <c r="F13" s="300"/>
      <c r="G13" s="301"/>
      <c r="H13" s="302"/>
      <c r="I13" s="184">
        <f t="shared" si="0"/>
        <v>0</v>
      </c>
      <c r="J13" s="264">
        <f t="shared" si="1"/>
        <v>0</v>
      </c>
      <c r="K13" s="199">
        <f t="shared" si="2"/>
        <v>0</v>
      </c>
    </row>
    <row r="14" spans="2:17" ht="20" x14ac:dyDescent="0.15">
      <c r="B14" s="280">
        <v>43776</v>
      </c>
      <c r="C14" s="304"/>
      <c r="D14" s="304"/>
      <c r="E14" s="304"/>
      <c r="F14" s="304"/>
      <c r="G14" s="301"/>
      <c r="H14" s="302"/>
      <c r="I14" s="184">
        <f t="shared" si="0"/>
        <v>0</v>
      </c>
      <c r="J14" s="264">
        <f t="shared" si="1"/>
        <v>0</v>
      </c>
      <c r="K14" s="199">
        <f t="shared" si="2"/>
        <v>0</v>
      </c>
    </row>
    <row r="15" spans="2:17" ht="20" x14ac:dyDescent="0.15">
      <c r="B15" s="280">
        <v>43777</v>
      </c>
      <c r="C15" s="304"/>
      <c r="D15" s="304"/>
      <c r="E15" s="304"/>
      <c r="F15" s="304"/>
      <c r="G15" s="301"/>
      <c r="H15" s="302"/>
      <c r="I15" s="184">
        <f t="shared" si="0"/>
        <v>0</v>
      </c>
      <c r="J15" s="264">
        <f t="shared" si="1"/>
        <v>0</v>
      </c>
      <c r="K15" s="199">
        <f t="shared" si="2"/>
        <v>0</v>
      </c>
    </row>
    <row r="16" spans="2:17" ht="20" x14ac:dyDescent="0.15">
      <c r="B16" s="286">
        <v>43778</v>
      </c>
      <c r="C16" s="309"/>
      <c r="D16" s="309"/>
      <c r="E16" s="309"/>
      <c r="F16" s="309"/>
      <c r="G16" s="299"/>
      <c r="H16" s="298"/>
      <c r="I16" s="184">
        <f t="shared" si="0"/>
        <v>0</v>
      </c>
      <c r="J16" s="264">
        <f t="shared" si="1"/>
        <v>0</v>
      </c>
      <c r="K16" s="199">
        <f t="shared" si="2"/>
        <v>0</v>
      </c>
    </row>
    <row r="17" spans="2:11" ht="20" x14ac:dyDescent="0.15">
      <c r="B17" s="286">
        <v>43779</v>
      </c>
      <c r="C17" s="318"/>
      <c r="D17" s="318"/>
      <c r="E17" s="318"/>
      <c r="F17" s="318"/>
      <c r="G17" s="299"/>
      <c r="H17" s="298"/>
      <c r="I17" s="184">
        <f t="shared" si="0"/>
        <v>0</v>
      </c>
      <c r="J17" s="264">
        <f t="shared" si="1"/>
        <v>0</v>
      </c>
      <c r="K17" s="199">
        <f t="shared" si="2"/>
        <v>0</v>
      </c>
    </row>
    <row r="18" spans="2:11" ht="20" x14ac:dyDescent="0.15">
      <c r="B18" s="286">
        <v>43780</v>
      </c>
      <c r="C18" s="309"/>
      <c r="D18" s="309"/>
      <c r="E18" s="309"/>
      <c r="F18" s="309"/>
      <c r="G18" s="299"/>
      <c r="H18" s="298"/>
      <c r="I18" s="184">
        <f t="shared" si="0"/>
        <v>0</v>
      </c>
      <c r="J18" s="264">
        <f t="shared" si="1"/>
        <v>0</v>
      </c>
      <c r="K18" s="199">
        <f t="shared" si="2"/>
        <v>0</v>
      </c>
    </row>
    <row r="19" spans="2:11" ht="20" x14ac:dyDescent="0.15">
      <c r="B19" s="280">
        <v>43781</v>
      </c>
      <c r="C19" s="304"/>
      <c r="D19" s="304"/>
      <c r="E19" s="304"/>
      <c r="F19" s="304"/>
      <c r="G19" s="301"/>
      <c r="H19" s="302"/>
      <c r="I19" s="184">
        <f t="shared" si="0"/>
        <v>0</v>
      </c>
      <c r="J19" s="264">
        <f t="shared" si="1"/>
        <v>0</v>
      </c>
      <c r="K19" s="199">
        <f t="shared" si="2"/>
        <v>0</v>
      </c>
    </row>
    <row r="20" spans="2:11" ht="20" x14ac:dyDescent="0.15">
      <c r="B20" s="280">
        <v>43782</v>
      </c>
      <c r="C20" s="304"/>
      <c r="D20" s="304"/>
      <c r="E20" s="304"/>
      <c r="F20" s="304"/>
      <c r="G20" s="301"/>
      <c r="H20" s="302"/>
      <c r="I20" s="184">
        <f t="shared" si="0"/>
        <v>0</v>
      </c>
      <c r="J20" s="264">
        <f t="shared" si="1"/>
        <v>0</v>
      </c>
      <c r="K20" s="199">
        <f t="shared" si="2"/>
        <v>0</v>
      </c>
    </row>
    <row r="21" spans="2:11" ht="20" x14ac:dyDescent="0.15">
      <c r="B21" s="280">
        <v>43783</v>
      </c>
      <c r="C21" s="304"/>
      <c r="D21" s="304"/>
      <c r="E21" s="304"/>
      <c r="F21" s="304"/>
      <c r="G21" s="301"/>
      <c r="H21" s="302"/>
      <c r="I21" s="184">
        <f t="shared" si="0"/>
        <v>0</v>
      </c>
      <c r="J21" s="264">
        <f t="shared" si="1"/>
        <v>0</v>
      </c>
      <c r="K21" s="199">
        <f t="shared" si="2"/>
        <v>0</v>
      </c>
    </row>
    <row r="22" spans="2:11" ht="20" x14ac:dyDescent="0.15">
      <c r="B22" s="280">
        <v>43784</v>
      </c>
      <c r="C22" s="304"/>
      <c r="D22" s="304"/>
      <c r="E22" s="304"/>
      <c r="F22" s="304"/>
      <c r="G22" s="301"/>
      <c r="H22" s="302"/>
      <c r="I22" s="184">
        <f t="shared" si="0"/>
        <v>0</v>
      </c>
      <c r="J22" s="264">
        <f t="shared" si="1"/>
        <v>0</v>
      </c>
      <c r="K22" s="199">
        <f t="shared" si="2"/>
        <v>0</v>
      </c>
    </row>
    <row r="23" spans="2:11" ht="20" x14ac:dyDescent="0.15">
      <c r="B23" s="286">
        <v>43785</v>
      </c>
      <c r="C23" s="309"/>
      <c r="D23" s="309"/>
      <c r="E23" s="309"/>
      <c r="F23" s="309"/>
      <c r="G23" s="299"/>
      <c r="H23" s="298"/>
      <c r="I23" s="184">
        <f t="shared" si="0"/>
        <v>0</v>
      </c>
      <c r="J23" s="264">
        <f t="shared" si="1"/>
        <v>0</v>
      </c>
      <c r="K23" s="199">
        <f t="shared" si="2"/>
        <v>0</v>
      </c>
    </row>
    <row r="24" spans="2:11" ht="20" x14ac:dyDescent="0.15">
      <c r="B24" s="286">
        <v>43786</v>
      </c>
      <c r="C24" s="318"/>
      <c r="D24" s="318"/>
      <c r="E24" s="318"/>
      <c r="F24" s="318"/>
      <c r="G24" s="299"/>
      <c r="H24" s="298"/>
      <c r="I24" s="184">
        <f t="shared" si="0"/>
        <v>0</v>
      </c>
      <c r="J24" s="264">
        <f t="shared" si="1"/>
        <v>0</v>
      </c>
      <c r="K24" s="199">
        <f t="shared" si="2"/>
        <v>0</v>
      </c>
    </row>
    <row r="25" spans="2:11" ht="20" x14ac:dyDescent="0.15">
      <c r="B25" s="280">
        <v>43787</v>
      </c>
      <c r="C25" s="304"/>
      <c r="D25" s="304"/>
      <c r="E25" s="304"/>
      <c r="F25" s="304"/>
      <c r="G25" s="301"/>
      <c r="H25" s="302"/>
      <c r="I25" s="184">
        <f t="shared" si="0"/>
        <v>0</v>
      </c>
      <c r="J25" s="264">
        <f t="shared" si="1"/>
        <v>0</v>
      </c>
      <c r="K25" s="199">
        <f t="shared" si="2"/>
        <v>0</v>
      </c>
    </row>
    <row r="26" spans="2:11" ht="20" x14ac:dyDescent="0.15">
      <c r="B26" s="280">
        <v>43788</v>
      </c>
      <c r="C26" s="304"/>
      <c r="D26" s="304"/>
      <c r="E26" s="304"/>
      <c r="F26" s="304"/>
      <c r="G26" s="301"/>
      <c r="H26" s="302"/>
      <c r="I26" s="184">
        <f t="shared" si="0"/>
        <v>0</v>
      </c>
      <c r="J26" s="264">
        <f t="shared" si="1"/>
        <v>0</v>
      </c>
      <c r="K26" s="199">
        <f t="shared" si="2"/>
        <v>0</v>
      </c>
    </row>
    <row r="27" spans="2:11" ht="20" x14ac:dyDescent="0.15">
      <c r="B27" s="280">
        <v>43789</v>
      </c>
      <c r="C27" s="304"/>
      <c r="D27" s="304"/>
      <c r="E27" s="304"/>
      <c r="F27" s="304"/>
      <c r="G27" s="301"/>
      <c r="H27" s="302"/>
      <c r="I27" s="184">
        <f t="shared" si="0"/>
        <v>0</v>
      </c>
      <c r="J27" s="264">
        <f t="shared" si="1"/>
        <v>0</v>
      </c>
      <c r="K27" s="199">
        <f t="shared" si="2"/>
        <v>0</v>
      </c>
    </row>
    <row r="28" spans="2:11" ht="20" x14ac:dyDescent="0.15">
      <c r="B28" s="280">
        <v>43790</v>
      </c>
      <c r="C28" s="304"/>
      <c r="D28" s="304"/>
      <c r="E28" s="304"/>
      <c r="F28" s="304"/>
      <c r="G28" s="301"/>
      <c r="H28" s="302"/>
      <c r="I28" s="184">
        <f t="shared" si="0"/>
        <v>0</v>
      </c>
      <c r="J28" s="264">
        <f t="shared" si="1"/>
        <v>0</v>
      </c>
      <c r="K28" s="199">
        <f t="shared" si="2"/>
        <v>0</v>
      </c>
    </row>
    <row r="29" spans="2:11" ht="20" x14ac:dyDescent="0.15">
      <c r="B29" s="280">
        <v>43791</v>
      </c>
      <c r="C29" s="304"/>
      <c r="D29" s="304"/>
      <c r="E29" s="304"/>
      <c r="F29" s="304"/>
      <c r="G29" s="301"/>
      <c r="H29" s="302"/>
      <c r="I29" s="184">
        <f t="shared" si="0"/>
        <v>0</v>
      </c>
      <c r="J29" s="264">
        <f t="shared" si="1"/>
        <v>0</v>
      </c>
      <c r="K29" s="199">
        <f t="shared" si="2"/>
        <v>0</v>
      </c>
    </row>
    <row r="30" spans="2:11" ht="20" x14ac:dyDescent="0.15">
      <c r="B30" s="286">
        <v>43792</v>
      </c>
      <c r="C30" s="309"/>
      <c r="D30" s="309"/>
      <c r="E30" s="309"/>
      <c r="F30" s="309"/>
      <c r="G30" s="299"/>
      <c r="H30" s="298"/>
      <c r="I30" s="184">
        <f t="shared" si="0"/>
        <v>0</v>
      </c>
      <c r="J30" s="264">
        <f t="shared" si="1"/>
        <v>0</v>
      </c>
      <c r="K30" s="199">
        <f t="shared" si="2"/>
        <v>0</v>
      </c>
    </row>
    <row r="31" spans="2:11" ht="20" x14ac:dyDescent="0.15">
      <c r="B31" s="286">
        <v>43793</v>
      </c>
      <c r="C31" s="318"/>
      <c r="D31" s="318"/>
      <c r="E31" s="318"/>
      <c r="F31" s="318"/>
      <c r="G31" s="299"/>
      <c r="H31" s="298"/>
      <c r="I31" s="184">
        <f t="shared" si="0"/>
        <v>0</v>
      </c>
      <c r="J31" s="264">
        <f t="shared" si="1"/>
        <v>0</v>
      </c>
      <c r="K31" s="199">
        <f t="shared" si="2"/>
        <v>0</v>
      </c>
    </row>
    <row r="32" spans="2:11" ht="20" x14ac:dyDescent="0.15">
      <c r="B32" s="280">
        <v>43794</v>
      </c>
      <c r="C32" s="304"/>
      <c r="D32" s="304"/>
      <c r="E32" s="304"/>
      <c r="F32" s="304"/>
      <c r="G32" s="301"/>
      <c r="H32" s="302"/>
      <c r="I32" s="184">
        <f t="shared" si="0"/>
        <v>0</v>
      </c>
      <c r="J32" s="264">
        <f t="shared" si="1"/>
        <v>0</v>
      </c>
      <c r="K32" s="199">
        <f t="shared" si="2"/>
        <v>0</v>
      </c>
    </row>
    <row r="33" spans="2:11" ht="20" x14ac:dyDescent="0.15">
      <c r="B33" s="280">
        <v>43795</v>
      </c>
      <c r="C33" s="304"/>
      <c r="D33" s="304"/>
      <c r="E33" s="304"/>
      <c r="F33" s="304"/>
      <c r="G33" s="301"/>
      <c r="H33" s="302"/>
      <c r="I33" s="184">
        <f t="shared" si="0"/>
        <v>0</v>
      </c>
      <c r="J33" s="264">
        <f t="shared" si="1"/>
        <v>0</v>
      </c>
      <c r="K33" s="199">
        <f t="shared" si="2"/>
        <v>0</v>
      </c>
    </row>
    <row r="34" spans="2:11" ht="20" x14ac:dyDescent="0.15">
      <c r="B34" s="280">
        <v>43796</v>
      </c>
      <c r="C34" s="304"/>
      <c r="D34" s="304"/>
      <c r="E34" s="304"/>
      <c r="F34" s="304"/>
      <c r="G34" s="301"/>
      <c r="H34" s="302"/>
      <c r="I34" s="184">
        <f t="shared" si="0"/>
        <v>0</v>
      </c>
      <c r="J34" s="264">
        <f t="shared" si="1"/>
        <v>0</v>
      </c>
      <c r="K34" s="199">
        <f t="shared" si="2"/>
        <v>0</v>
      </c>
    </row>
    <row r="35" spans="2:11" ht="20" x14ac:dyDescent="0.15">
      <c r="B35" s="280">
        <v>43797</v>
      </c>
      <c r="C35" s="304"/>
      <c r="D35" s="304"/>
      <c r="E35" s="304"/>
      <c r="F35" s="304"/>
      <c r="G35" s="301"/>
      <c r="H35" s="302"/>
      <c r="I35" s="196">
        <f t="shared" si="0"/>
        <v>0</v>
      </c>
      <c r="J35" s="264">
        <f t="shared" si="1"/>
        <v>0</v>
      </c>
      <c r="K35" s="199">
        <f t="shared" si="2"/>
        <v>0</v>
      </c>
    </row>
    <row r="36" spans="2:11" ht="20" x14ac:dyDescent="0.15">
      <c r="B36" s="280">
        <v>43798</v>
      </c>
      <c r="C36" s="304"/>
      <c r="D36" s="304"/>
      <c r="E36" s="304"/>
      <c r="F36" s="304"/>
      <c r="G36" s="301"/>
      <c r="H36" s="302"/>
      <c r="I36" s="196">
        <f t="shared" si="0"/>
        <v>0</v>
      </c>
      <c r="J36" s="264">
        <f t="shared" si="1"/>
        <v>0</v>
      </c>
      <c r="K36" s="199">
        <f t="shared" si="2"/>
        <v>0</v>
      </c>
    </row>
    <row r="37" spans="2:11" ht="21" thickBot="1" x14ac:dyDescent="0.2">
      <c r="B37" s="286">
        <v>43799</v>
      </c>
      <c r="C37" s="309"/>
      <c r="D37" s="309"/>
      <c r="E37" s="309"/>
      <c r="F37" s="309"/>
      <c r="G37" s="299"/>
      <c r="H37" s="298"/>
      <c r="I37" s="198">
        <f t="shared" si="0"/>
        <v>0</v>
      </c>
      <c r="J37" s="265">
        <f t="shared" si="1"/>
        <v>0</v>
      </c>
      <c r="K37" s="204">
        <f t="shared" si="2"/>
        <v>0</v>
      </c>
    </row>
    <row r="38" spans="2:11" ht="20.25" customHeight="1" thickTop="1" x14ac:dyDescent="0.2">
      <c r="B38" s="31"/>
      <c r="C38" s="31"/>
      <c r="D38" s="31"/>
      <c r="E38" s="31"/>
      <c r="F38" s="31"/>
      <c r="G38" s="31"/>
      <c r="H38" s="31"/>
      <c r="I38" s="40"/>
    </row>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ErrorMessage="1" sqref="A2:A1048576 F5:G6 I2 L1:L6 F2:G3 I35:I37 P1:XFD6 R7:XFD37 P7:Q7 M5:N7 O3:O7 J8:Q37 N1:O2 B38:XFD1048576 H17 H24 H31 H10 H8 B8:F37" xr:uid="{00000000-0002-0000-14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400-000001000000}"/>
    <dataValidation allowBlank="1" showInputMessage="1" showErrorMessage="1" prompt="Enter Teacher and School details in cells below" sqref="B1" xr:uid="{00000000-0002-0000-1400-000002000000}"/>
    <dataValidation allowBlank="1" showInputMessage="1" showErrorMessage="1" prompt="Enter Teacher Name and FTE in cells to the right" sqref="B2" xr:uid="{00000000-0002-0000-1400-000003000000}"/>
    <dataValidation allowBlank="1" showInputMessage="1" showErrorMessage="1" prompt="Enter Teacher Name in this cell" sqref="C2" xr:uid="{00000000-0002-0000-1400-000004000000}"/>
    <dataValidation allowBlank="1" showInputMessage="1" showErrorMessage="1" prompt="Enter Teacher's FTE in this cell" sqref="D2" xr:uid="{00000000-0002-0000-1400-000005000000}"/>
    <dataValidation allowBlank="1" showInputMessage="1" showErrorMessage="1" prompt="Enter School Name in cell to the right" sqref="B3" xr:uid="{00000000-0002-0000-1400-000006000000}"/>
    <dataValidation allowBlank="1" showInputMessage="1" showErrorMessage="1" prompt="Enter School Name in this cell" sqref="C3" xr:uid="{00000000-0002-0000-1400-000007000000}"/>
    <dataValidation allowBlank="1" showInputMessage="1" showErrorMessage="1" prompt="Enter Total Assignable Hours in cell below" sqref="B5" xr:uid="{00000000-0002-0000-1400-000008000000}"/>
    <dataValidation allowBlank="1" showInputMessage="1" showErrorMessage="1" prompt="Total Assignable Hours Worked are automatically calculated in cell below" sqref="D5" xr:uid="{00000000-0002-0000-1400-000009000000}"/>
    <dataValidation allowBlank="1" showInputMessage="1" showErrorMessage="1" prompt="Regular Hours are automatically calculated in cell below" sqref="C5" xr:uid="{00000000-0002-0000-1400-00000A000000}"/>
    <dataValidation allowBlank="1" showInputMessage="1" showErrorMessage="1" prompt="Enter Total Work Week Hours in this cell" sqref="B6" xr:uid="{00000000-0002-0000-1400-00000B000000}"/>
    <dataValidation allowBlank="1" showInputMessage="1" showErrorMessage="1" prompt="Total Hours Worked are automatically calculated in this cell" sqref="C6:D6" xr:uid="{00000000-0002-0000-1400-00000C000000}"/>
    <dataValidation allowBlank="1" showInputMessage="1" showErrorMessage="1" prompt="Enter Date in this column under this heading. Use heading filters to find specific entries" sqref="B7" xr:uid="{00000000-0002-0000-1400-00000D000000}"/>
    <dataValidation allowBlank="1" showInputMessage="1" showErrorMessage="1" prompt="Enter Assigned Time After School in this column under this heading." sqref="H7 I8:I34" xr:uid="{00000000-0002-0000-1400-00000E000000}"/>
    <dataValidation allowBlank="1" showInputMessage="1" showErrorMessage="1" prompt="Assigned Hours Worked are automatically calculated in this column under this heading." sqref="J7:K7" xr:uid="{00000000-0002-0000-1400-00000F000000}"/>
    <dataValidation allowBlank="1" showInputMessage="1" showErrorMessage="1" prompt="Total Assignable Hours Worked to date automatically calculated in this cell." sqref="E6 I6" xr:uid="{00000000-0002-0000-1400-000010000000}"/>
    <dataValidation allowBlank="1" showInputMessage="1" showErrorMessage="1" prompt="Total Assignable Hours Worked to date are automatically calculated in cell below" sqref="I4 E5" xr:uid="{00000000-0002-0000-1400-000011000000}"/>
    <dataValidation allowBlank="1" showInputMessage="1" showErrorMessage="1" prompt="adsfa" sqref="H2" xr:uid="{00000000-0002-0000-1400-000012000000}"/>
  </dataValidations>
  <hyperlinks>
    <hyperlink ref="I2" location="Summary!A1" display="Summary!A1" xr:uid="{00000000-0004-0000-1400-000000000000}"/>
    <hyperlink ref="I2:I3" location="'Hours Summary'!A1" display="Return to Main" xr:uid="{00000000-0004-0000-1400-000001000000}"/>
    <hyperlink ref="J2" location="'Mon-Day 1-S1'!Print_Titles" display="MON | Day 1 - Sem 1" xr:uid="{00000000-0004-0000-1400-000002000000}"/>
    <hyperlink ref="J3" location="'Tue-Day 2-S1'!Print_Titles" display="TUE | Day 2 - Sem 1" xr:uid="{00000000-0004-0000-1400-000003000000}"/>
    <hyperlink ref="J4" location="'Wed-Day 3-S1'!Print_Titles" display="WED | Day 3 - Sem 1" xr:uid="{00000000-0004-0000-1400-000004000000}"/>
    <hyperlink ref="J5" location="'Thu-Day 4-S1'!Print_Titles" display="THU | Day 4 - Sem 1" xr:uid="{00000000-0004-0000-1400-000005000000}"/>
    <hyperlink ref="J6" location="'Fri-Day 5-S1'!Print_Titles" display="FRI | Day 5 - Sem 1" xr:uid="{00000000-0004-0000-1400-000006000000}"/>
    <hyperlink ref="M2" location="'Day 6-S1'!Print_Titles" display="Day 6 - Sem 1" xr:uid="{00000000-0004-0000-1400-000007000000}"/>
    <hyperlink ref="M3" location="'Early Out 1-S1'!Print_Titles" display="Early Out 1 - Sem 1" xr:uid="{00000000-0004-0000-1400-000008000000}"/>
    <hyperlink ref="M4" location="'Early Out 2-S1'!Print_Titles" display="Early Out 2 - Sem 1" xr:uid="{00000000-0004-0000-1400-000009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6DEA5733-CFB8-C447-B001-937F7F78048F}">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4"/>
    <pageSetUpPr fitToPage="1"/>
  </sheetPr>
  <dimension ref="B1:Q39"/>
  <sheetViews>
    <sheetView showGridLines="0" zoomScale="75" zoomScaleNormal="75" workbookViewId="0">
      <pane xSplit="14" ySplit="7" topLeftCell="O8" activePane="bottomRight" state="frozen"/>
      <selection activeCell="E6" sqref="B6:E6"/>
      <selection pane="topRight" activeCell="E6" sqref="B6:E6"/>
      <selection pane="bottomLeft" activeCell="E6" sqref="B6:E6"/>
      <selection pane="bottomRight" activeCell="D2" sqref="D2"/>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7" style="15" customWidth="1"/>
    <col min="10" max="10" width="12.1640625" style="9" customWidth="1"/>
    <col min="11" max="11" width="23.1640625" style="9" customWidth="1"/>
    <col min="12" max="12" width="13.1640625" style="9" customWidth="1"/>
    <col min="13" max="13" width="14.83203125" style="9" customWidth="1"/>
    <col min="14" max="14" width="9.83203125" style="9" customWidth="1"/>
    <col min="15" max="15" width="1.83203125" style="9" customWidth="1"/>
    <col min="16" max="16384" width="9" style="9"/>
  </cols>
  <sheetData>
    <row r="1" spans="2:17" ht="35.25" customHeight="1" thickTop="1" thickBot="1" x14ac:dyDescent="0.35">
      <c r="B1" s="486" t="s">
        <v>63</v>
      </c>
      <c r="C1" s="486"/>
      <c r="D1" s="486"/>
      <c r="E1" s="486"/>
      <c r="F1" s="486"/>
      <c r="G1" s="486"/>
      <c r="H1" s="486"/>
      <c r="I1" s="487"/>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78</v>
      </c>
      <c r="K2" s="462"/>
      <c r="L2" s="154">
        <f>'Hours Summary'!C6+'Hours Summary'!D6</f>
        <v>0</v>
      </c>
      <c r="M2" s="185" t="s">
        <v>83</v>
      </c>
      <c r="N2" s="186">
        <f>'Hours Summary'!C11+'Hours Summary'!D11</f>
        <v>0</v>
      </c>
      <c r="O2" s="58"/>
    </row>
    <row r="3" spans="2:17" ht="46.5" customHeight="1" thickBot="1" x14ac:dyDescent="0.2">
      <c r="B3" s="123" t="s">
        <v>23</v>
      </c>
      <c r="C3" s="467" t="str">
        <f>August!C3</f>
        <v>Type School Name</v>
      </c>
      <c r="D3" s="467"/>
      <c r="E3" s="468"/>
      <c r="F3" s="43" t="s">
        <v>44</v>
      </c>
      <c r="G3" s="109">
        <f>'Hours Summary'!G12</f>
        <v>0</v>
      </c>
      <c r="H3" s="476"/>
      <c r="I3" s="489"/>
      <c r="J3" s="463" t="s">
        <v>79</v>
      </c>
      <c r="K3" s="464"/>
      <c r="L3" s="155">
        <f>'Hours Summary'!C7+'Hours Summary'!D7</f>
        <v>0</v>
      </c>
      <c r="M3" s="160" t="s">
        <v>84</v>
      </c>
      <c r="N3" s="161">
        <f>'Hours Summary'!C12+'Hours Summary'!D12</f>
        <v>0</v>
      </c>
      <c r="O3" s="58"/>
    </row>
    <row r="4" spans="2:17" ht="78" customHeight="1" thickBot="1" x14ac:dyDescent="0.2">
      <c r="B4" s="110" t="s">
        <v>146</v>
      </c>
      <c r="C4" s="277" t="str">
        <f>'Hours Summary'!H3</f>
        <v>Typical Assign. FTE</v>
      </c>
      <c r="D4" s="110" t="s">
        <v>71</v>
      </c>
      <c r="E4" s="207">
        <f>IFERROR(D2*1200,0)</f>
        <v>0</v>
      </c>
      <c r="F4" s="110" t="s">
        <v>132</v>
      </c>
      <c r="G4" s="207">
        <f>November!B6</f>
        <v>0</v>
      </c>
      <c r="I4" s="490" t="s">
        <v>27</v>
      </c>
      <c r="J4" s="465" t="s">
        <v>80</v>
      </c>
      <c r="K4" s="466"/>
      <c r="L4" s="156">
        <f>'Hours Summary'!C8+'Hours Summary'!D8</f>
        <v>0</v>
      </c>
      <c r="M4" s="158" t="s">
        <v>85</v>
      </c>
      <c r="N4" s="159">
        <f>'Hours Summary'!C13+'Hours Summary'!D13</f>
        <v>0</v>
      </c>
      <c r="O4" s="58"/>
    </row>
    <row r="5" spans="2:17" ht="76.5" customHeight="1" thickBot="1" x14ac:dyDescent="0.25">
      <c r="B5" s="258" t="s">
        <v>131</v>
      </c>
      <c r="C5" s="259" t="s">
        <v>115</v>
      </c>
      <c r="D5" s="260" t="s">
        <v>128</v>
      </c>
      <c r="E5" s="206" t="s">
        <v>55</v>
      </c>
      <c r="F5" s="10"/>
      <c r="G5" s="10"/>
      <c r="I5" s="491"/>
      <c r="J5" s="469" t="s">
        <v>81</v>
      </c>
      <c r="K5" s="470"/>
      <c r="L5" s="157">
        <f>'Hours Summary'!C9+'Hours Summary'!D9</f>
        <v>0</v>
      </c>
      <c r="M5" s="58"/>
      <c r="N5" s="58"/>
      <c r="O5" s="58"/>
    </row>
    <row r="6" spans="2:17" ht="28.5" customHeight="1" thickBot="1" x14ac:dyDescent="0.25">
      <c r="B6" s="266">
        <f>G4-D6</f>
        <v>0</v>
      </c>
      <c r="C6" s="262">
        <f>SUM(I8:I38)/60</f>
        <v>0</v>
      </c>
      <c r="D6" s="263">
        <f>SUM(K8:K38)</f>
        <v>0</v>
      </c>
      <c r="E6" s="211">
        <f>November!E6+D6</f>
        <v>0</v>
      </c>
      <c r="F6" s="10"/>
      <c r="G6" s="10"/>
      <c r="I6" s="213">
        <f>August!B6-E6</f>
        <v>0</v>
      </c>
      <c r="J6" s="481" t="s">
        <v>82</v>
      </c>
      <c r="K6" s="472"/>
      <c r="L6" s="187">
        <f>'Hours Summary'!C10+'Hours Summary'!D10</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0" x14ac:dyDescent="0.15">
      <c r="B8" s="286">
        <v>43800</v>
      </c>
      <c r="C8" s="296"/>
      <c r="D8" s="296"/>
      <c r="E8" s="296"/>
      <c r="F8" s="296"/>
      <c r="G8" s="297"/>
      <c r="H8" s="298"/>
      <c r="I8" s="184">
        <f t="shared" ref="I8:I37" si="0">E8</f>
        <v>0</v>
      </c>
      <c r="J8" s="264">
        <f t="shared" ref="J8:J37" si="1">IFERROR(C8+D8+F8+H8,0)</f>
        <v>0</v>
      </c>
      <c r="K8" s="199">
        <f t="shared" ref="K8:K37" si="2">IFERROR(J8/60,0)</f>
        <v>0</v>
      </c>
      <c r="L8" s="153"/>
      <c r="M8" s="153"/>
      <c r="N8" s="153"/>
      <c r="O8" s="153"/>
    </row>
    <row r="9" spans="2:17" ht="20" x14ac:dyDescent="0.15">
      <c r="B9" s="280">
        <v>43801</v>
      </c>
      <c r="C9" s="304"/>
      <c r="D9" s="304"/>
      <c r="E9" s="304"/>
      <c r="F9" s="304"/>
      <c r="G9" s="301"/>
      <c r="H9" s="302"/>
      <c r="I9" s="184">
        <f t="shared" si="0"/>
        <v>0</v>
      </c>
      <c r="J9" s="264">
        <f t="shared" si="1"/>
        <v>0</v>
      </c>
      <c r="K9" s="199">
        <f t="shared" si="2"/>
        <v>0</v>
      </c>
    </row>
    <row r="10" spans="2:17" ht="20" x14ac:dyDescent="0.15">
      <c r="B10" s="280">
        <v>43802</v>
      </c>
      <c r="C10" s="304"/>
      <c r="D10" s="304"/>
      <c r="E10" s="304"/>
      <c r="F10" s="304"/>
      <c r="G10" s="301"/>
      <c r="H10" s="302"/>
      <c r="I10" s="184">
        <f t="shared" si="0"/>
        <v>0</v>
      </c>
      <c r="J10" s="264">
        <f t="shared" si="1"/>
        <v>0</v>
      </c>
      <c r="K10" s="199">
        <f t="shared" si="2"/>
        <v>0</v>
      </c>
    </row>
    <row r="11" spans="2:17" ht="20" x14ac:dyDescent="0.15">
      <c r="B11" s="280">
        <v>43803</v>
      </c>
      <c r="C11" s="300"/>
      <c r="D11" s="300"/>
      <c r="E11" s="300"/>
      <c r="F11" s="300"/>
      <c r="G11" s="301"/>
      <c r="H11" s="302"/>
      <c r="I11" s="184">
        <f t="shared" si="0"/>
        <v>0</v>
      </c>
      <c r="J11" s="264">
        <f t="shared" si="1"/>
        <v>0</v>
      </c>
      <c r="K11" s="199">
        <f t="shared" si="2"/>
        <v>0</v>
      </c>
    </row>
    <row r="12" spans="2:17" ht="20" x14ac:dyDescent="0.15">
      <c r="B12" s="280">
        <v>43804</v>
      </c>
      <c r="C12" s="303"/>
      <c r="D12" s="303"/>
      <c r="E12" s="303"/>
      <c r="F12" s="303"/>
      <c r="G12" s="301"/>
      <c r="H12" s="302"/>
      <c r="I12" s="184">
        <f t="shared" si="0"/>
        <v>0</v>
      </c>
      <c r="J12" s="264">
        <f t="shared" si="1"/>
        <v>0</v>
      </c>
      <c r="K12" s="199">
        <f t="shared" si="2"/>
        <v>0</v>
      </c>
    </row>
    <row r="13" spans="2:17" ht="20" x14ac:dyDescent="0.15">
      <c r="B13" s="280">
        <v>43805</v>
      </c>
      <c r="C13" s="304"/>
      <c r="D13" s="304"/>
      <c r="E13" s="304"/>
      <c r="F13" s="304"/>
      <c r="G13" s="301"/>
      <c r="H13" s="302"/>
      <c r="I13" s="184">
        <f t="shared" si="0"/>
        <v>0</v>
      </c>
      <c r="J13" s="264">
        <f t="shared" si="1"/>
        <v>0</v>
      </c>
      <c r="K13" s="199">
        <f t="shared" si="2"/>
        <v>0</v>
      </c>
    </row>
    <row r="14" spans="2:17" ht="20" x14ac:dyDescent="0.15">
      <c r="B14" s="286">
        <v>43806</v>
      </c>
      <c r="C14" s="309"/>
      <c r="D14" s="309"/>
      <c r="E14" s="309"/>
      <c r="F14" s="309"/>
      <c r="G14" s="297"/>
      <c r="H14" s="298"/>
      <c r="I14" s="184">
        <f t="shared" si="0"/>
        <v>0</v>
      </c>
      <c r="J14" s="264">
        <f t="shared" si="1"/>
        <v>0</v>
      </c>
      <c r="K14" s="199">
        <f t="shared" si="2"/>
        <v>0</v>
      </c>
    </row>
    <row r="15" spans="2:17" ht="20" x14ac:dyDescent="0.15">
      <c r="B15" s="286">
        <v>43807</v>
      </c>
      <c r="C15" s="296"/>
      <c r="D15" s="296"/>
      <c r="E15" s="296"/>
      <c r="F15" s="296"/>
      <c r="G15" s="297"/>
      <c r="H15" s="298"/>
      <c r="I15" s="184">
        <f t="shared" si="0"/>
        <v>0</v>
      </c>
      <c r="J15" s="264">
        <f t="shared" si="1"/>
        <v>0</v>
      </c>
      <c r="K15" s="199">
        <f t="shared" si="2"/>
        <v>0</v>
      </c>
    </row>
    <row r="16" spans="2:17" ht="20" x14ac:dyDescent="0.15">
      <c r="B16" s="280">
        <v>43808</v>
      </c>
      <c r="C16" s="304"/>
      <c r="D16" s="304"/>
      <c r="E16" s="304"/>
      <c r="F16" s="304"/>
      <c r="G16" s="301"/>
      <c r="H16" s="302"/>
      <c r="I16" s="184">
        <f t="shared" si="0"/>
        <v>0</v>
      </c>
      <c r="J16" s="264">
        <f t="shared" si="1"/>
        <v>0</v>
      </c>
      <c r="K16" s="199">
        <f t="shared" si="2"/>
        <v>0</v>
      </c>
    </row>
    <row r="17" spans="2:11" ht="20" x14ac:dyDescent="0.15">
      <c r="B17" s="280">
        <v>43809</v>
      </c>
      <c r="C17" s="304"/>
      <c r="D17" s="304"/>
      <c r="E17" s="304"/>
      <c r="F17" s="304"/>
      <c r="G17" s="301"/>
      <c r="H17" s="302"/>
      <c r="I17" s="184">
        <f t="shared" si="0"/>
        <v>0</v>
      </c>
      <c r="J17" s="264">
        <f t="shared" si="1"/>
        <v>0</v>
      </c>
      <c r="K17" s="199">
        <f t="shared" si="2"/>
        <v>0</v>
      </c>
    </row>
    <row r="18" spans="2:11" ht="20" x14ac:dyDescent="0.15">
      <c r="B18" s="280">
        <v>43810</v>
      </c>
      <c r="C18" s="304"/>
      <c r="D18" s="304"/>
      <c r="E18" s="304"/>
      <c r="F18" s="304"/>
      <c r="G18" s="301"/>
      <c r="H18" s="302"/>
      <c r="I18" s="184">
        <f t="shared" si="0"/>
        <v>0</v>
      </c>
      <c r="J18" s="264">
        <f t="shared" si="1"/>
        <v>0</v>
      </c>
      <c r="K18" s="199">
        <f t="shared" si="2"/>
        <v>0</v>
      </c>
    </row>
    <row r="19" spans="2:11" ht="20" x14ac:dyDescent="0.15">
      <c r="B19" s="280">
        <v>43811</v>
      </c>
      <c r="C19" s="304"/>
      <c r="D19" s="304"/>
      <c r="E19" s="304"/>
      <c r="F19" s="304"/>
      <c r="G19" s="301"/>
      <c r="H19" s="302"/>
      <c r="I19" s="184">
        <f t="shared" si="0"/>
        <v>0</v>
      </c>
      <c r="J19" s="264">
        <f t="shared" si="1"/>
        <v>0</v>
      </c>
      <c r="K19" s="199">
        <f t="shared" si="2"/>
        <v>0</v>
      </c>
    </row>
    <row r="20" spans="2:11" ht="20" x14ac:dyDescent="0.15">
      <c r="B20" s="280">
        <v>43812</v>
      </c>
      <c r="C20" s="304"/>
      <c r="D20" s="304"/>
      <c r="E20" s="304"/>
      <c r="F20" s="304"/>
      <c r="G20" s="301"/>
      <c r="H20" s="302"/>
      <c r="I20" s="184">
        <f t="shared" si="0"/>
        <v>0</v>
      </c>
      <c r="J20" s="264">
        <f t="shared" si="1"/>
        <v>0</v>
      </c>
      <c r="K20" s="199">
        <f t="shared" si="2"/>
        <v>0</v>
      </c>
    </row>
    <row r="21" spans="2:11" ht="20" x14ac:dyDescent="0.15">
      <c r="B21" s="286">
        <v>43813</v>
      </c>
      <c r="C21" s="309"/>
      <c r="D21" s="309"/>
      <c r="E21" s="309"/>
      <c r="F21" s="309"/>
      <c r="G21" s="297"/>
      <c r="H21" s="298"/>
      <c r="I21" s="184">
        <f t="shared" si="0"/>
        <v>0</v>
      </c>
      <c r="J21" s="264">
        <f t="shared" si="1"/>
        <v>0</v>
      </c>
      <c r="K21" s="199">
        <f t="shared" si="2"/>
        <v>0</v>
      </c>
    </row>
    <row r="22" spans="2:11" ht="20" x14ac:dyDescent="0.15">
      <c r="B22" s="286">
        <v>43814</v>
      </c>
      <c r="C22" s="309"/>
      <c r="D22" s="309"/>
      <c r="E22" s="309"/>
      <c r="F22" s="309"/>
      <c r="G22" s="299"/>
      <c r="H22" s="298"/>
      <c r="I22" s="236">
        <f t="shared" si="0"/>
        <v>0</v>
      </c>
      <c r="J22" s="264">
        <f t="shared" si="1"/>
        <v>0</v>
      </c>
      <c r="K22" s="199">
        <f t="shared" si="2"/>
        <v>0</v>
      </c>
    </row>
    <row r="23" spans="2:11" ht="20" x14ac:dyDescent="0.15">
      <c r="B23" s="280">
        <v>43815</v>
      </c>
      <c r="C23" s="304"/>
      <c r="D23" s="304"/>
      <c r="E23" s="304"/>
      <c r="F23" s="304"/>
      <c r="G23" s="301"/>
      <c r="H23" s="302"/>
      <c r="I23" s="236">
        <f t="shared" si="0"/>
        <v>0</v>
      </c>
      <c r="J23" s="264">
        <f t="shared" si="1"/>
        <v>0</v>
      </c>
      <c r="K23" s="199">
        <f t="shared" si="2"/>
        <v>0</v>
      </c>
    </row>
    <row r="24" spans="2:11" ht="20" x14ac:dyDescent="0.15">
      <c r="B24" s="280">
        <v>43816</v>
      </c>
      <c r="C24" s="304"/>
      <c r="D24" s="304"/>
      <c r="E24" s="304"/>
      <c r="F24" s="304"/>
      <c r="G24" s="301"/>
      <c r="H24" s="302"/>
      <c r="I24" s="184">
        <f t="shared" si="0"/>
        <v>0</v>
      </c>
      <c r="J24" s="264">
        <f t="shared" si="1"/>
        <v>0</v>
      </c>
      <c r="K24" s="199">
        <f t="shared" si="2"/>
        <v>0</v>
      </c>
    </row>
    <row r="25" spans="2:11" ht="20" x14ac:dyDescent="0.15">
      <c r="B25" s="280">
        <v>43817</v>
      </c>
      <c r="C25" s="304"/>
      <c r="D25" s="304"/>
      <c r="E25" s="304"/>
      <c r="F25" s="304"/>
      <c r="G25" s="301"/>
      <c r="H25" s="302"/>
      <c r="I25" s="184">
        <f t="shared" si="0"/>
        <v>0</v>
      </c>
      <c r="J25" s="264">
        <f t="shared" si="1"/>
        <v>0</v>
      </c>
      <c r="K25" s="199">
        <f t="shared" si="2"/>
        <v>0</v>
      </c>
    </row>
    <row r="26" spans="2:11" ht="20" x14ac:dyDescent="0.15">
      <c r="B26" s="280">
        <v>43818</v>
      </c>
      <c r="C26" s="304"/>
      <c r="D26" s="304"/>
      <c r="E26" s="304"/>
      <c r="F26" s="304"/>
      <c r="G26" s="301"/>
      <c r="H26" s="302"/>
      <c r="I26" s="184">
        <f t="shared" si="0"/>
        <v>0</v>
      </c>
      <c r="J26" s="264">
        <f t="shared" si="1"/>
        <v>0</v>
      </c>
      <c r="K26" s="199">
        <f t="shared" si="2"/>
        <v>0</v>
      </c>
    </row>
    <row r="27" spans="2:11" ht="20" x14ac:dyDescent="0.15">
      <c r="B27" s="280">
        <v>43819</v>
      </c>
      <c r="C27" s="304"/>
      <c r="D27" s="304"/>
      <c r="E27" s="304"/>
      <c r="F27" s="304"/>
      <c r="G27" s="301"/>
      <c r="H27" s="302"/>
      <c r="I27" s="184">
        <f t="shared" si="0"/>
        <v>0</v>
      </c>
      <c r="J27" s="264">
        <f t="shared" si="1"/>
        <v>0</v>
      </c>
      <c r="K27" s="199">
        <f t="shared" si="2"/>
        <v>0</v>
      </c>
    </row>
    <row r="28" spans="2:11" ht="20" x14ac:dyDescent="0.15">
      <c r="B28" s="286">
        <v>43820</v>
      </c>
      <c r="C28" s="309"/>
      <c r="D28" s="309"/>
      <c r="E28" s="309"/>
      <c r="F28" s="309"/>
      <c r="G28" s="297"/>
      <c r="H28" s="298"/>
      <c r="I28" s="184">
        <f t="shared" si="0"/>
        <v>0</v>
      </c>
      <c r="J28" s="264">
        <f t="shared" si="1"/>
        <v>0</v>
      </c>
      <c r="K28" s="199">
        <f t="shared" si="2"/>
        <v>0</v>
      </c>
    </row>
    <row r="29" spans="2:11" ht="20" x14ac:dyDescent="0.15">
      <c r="B29" s="286">
        <v>43821</v>
      </c>
      <c r="C29" s="309"/>
      <c r="D29" s="309"/>
      <c r="E29" s="309"/>
      <c r="F29" s="309"/>
      <c r="G29" s="297"/>
      <c r="H29" s="298"/>
      <c r="I29" s="184">
        <f t="shared" si="0"/>
        <v>0</v>
      </c>
      <c r="J29" s="264">
        <f t="shared" si="1"/>
        <v>0</v>
      </c>
      <c r="K29" s="199">
        <f t="shared" si="2"/>
        <v>0</v>
      </c>
    </row>
    <row r="30" spans="2:11" ht="28" x14ac:dyDescent="0.15">
      <c r="B30" s="286">
        <v>43822</v>
      </c>
      <c r="C30" s="309"/>
      <c r="D30" s="309"/>
      <c r="E30" s="309"/>
      <c r="F30" s="309"/>
      <c r="G30" s="297" t="s">
        <v>118</v>
      </c>
      <c r="H30" s="298"/>
      <c r="I30" s="184">
        <f t="shared" si="0"/>
        <v>0</v>
      </c>
      <c r="J30" s="264">
        <f t="shared" si="1"/>
        <v>0</v>
      </c>
      <c r="K30" s="199">
        <f t="shared" si="2"/>
        <v>0</v>
      </c>
    </row>
    <row r="31" spans="2:11" ht="28" x14ac:dyDescent="0.15">
      <c r="B31" s="286">
        <v>43823</v>
      </c>
      <c r="C31" s="309"/>
      <c r="D31" s="309"/>
      <c r="E31" s="309"/>
      <c r="F31" s="309"/>
      <c r="G31" s="297" t="s">
        <v>118</v>
      </c>
      <c r="H31" s="298"/>
      <c r="I31" s="184">
        <f t="shared" si="0"/>
        <v>0</v>
      </c>
      <c r="J31" s="264">
        <f t="shared" si="1"/>
        <v>0</v>
      </c>
      <c r="K31" s="199">
        <f t="shared" si="2"/>
        <v>0</v>
      </c>
    </row>
    <row r="32" spans="2:11" ht="28" x14ac:dyDescent="0.15">
      <c r="B32" s="286">
        <v>43824</v>
      </c>
      <c r="C32" s="309"/>
      <c r="D32" s="309"/>
      <c r="E32" s="309"/>
      <c r="F32" s="309"/>
      <c r="G32" s="299" t="s">
        <v>118</v>
      </c>
      <c r="H32" s="298"/>
      <c r="I32" s="184">
        <f t="shared" si="0"/>
        <v>0</v>
      </c>
      <c r="J32" s="264">
        <f t="shared" si="1"/>
        <v>0</v>
      </c>
      <c r="K32" s="199">
        <f t="shared" si="2"/>
        <v>0</v>
      </c>
    </row>
    <row r="33" spans="2:11" ht="28" x14ac:dyDescent="0.15">
      <c r="B33" s="286">
        <v>43825</v>
      </c>
      <c r="C33" s="309"/>
      <c r="D33" s="309"/>
      <c r="E33" s="309"/>
      <c r="F33" s="309"/>
      <c r="G33" s="299" t="s">
        <v>118</v>
      </c>
      <c r="H33" s="298"/>
      <c r="I33" s="184">
        <f t="shared" si="0"/>
        <v>0</v>
      </c>
      <c r="J33" s="264">
        <f t="shared" si="1"/>
        <v>0</v>
      </c>
      <c r="K33" s="199">
        <f t="shared" si="2"/>
        <v>0</v>
      </c>
    </row>
    <row r="34" spans="2:11" ht="28" x14ac:dyDescent="0.15">
      <c r="B34" s="286">
        <v>43826</v>
      </c>
      <c r="C34" s="309"/>
      <c r="D34" s="309"/>
      <c r="E34" s="309"/>
      <c r="F34" s="309"/>
      <c r="G34" s="299" t="s">
        <v>118</v>
      </c>
      <c r="H34" s="298"/>
      <c r="I34" s="184">
        <f t="shared" si="0"/>
        <v>0</v>
      </c>
      <c r="J34" s="264">
        <f t="shared" si="1"/>
        <v>0</v>
      </c>
      <c r="K34" s="199">
        <f t="shared" si="2"/>
        <v>0</v>
      </c>
    </row>
    <row r="35" spans="2:11" ht="28" x14ac:dyDescent="0.15">
      <c r="B35" s="286">
        <v>43827</v>
      </c>
      <c r="C35" s="309"/>
      <c r="D35" s="309"/>
      <c r="E35" s="309"/>
      <c r="F35" s="309"/>
      <c r="G35" s="299" t="s">
        <v>118</v>
      </c>
      <c r="H35" s="298"/>
      <c r="I35" s="196">
        <f t="shared" si="0"/>
        <v>0</v>
      </c>
      <c r="J35" s="264">
        <f t="shared" si="1"/>
        <v>0</v>
      </c>
      <c r="K35" s="199">
        <f t="shared" si="2"/>
        <v>0</v>
      </c>
    </row>
    <row r="36" spans="2:11" ht="28" x14ac:dyDescent="0.15">
      <c r="B36" s="286">
        <v>43828</v>
      </c>
      <c r="C36" s="309"/>
      <c r="D36" s="309"/>
      <c r="E36" s="309"/>
      <c r="F36" s="309"/>
      <c r="G36" s="299" t="s">
        <v>118</v>
      </c>
      <c r="H36" s="298"/>
      <c r="I36" s="196">
        <f t="shared" si="0"/>
        <v>0</v>
      </c>
      <c r="J36" s="264">
        <f t="shared" si="1"/>
        <v>0</v>
      </c>
      <c r="K36" s="199">
        <f t="shared" si="2"/>
        <v>0</v>
      </c>
    </row>
    <row r="37" spans="2:11" ht="28" x14ac:dyDescent="0.15">
      <c r="B37" s="286">
        <v>43829</v>
      </c>
      <c r="C37" s="319"/>
      <c r="D37" s="319"/>
      <c r="E37" s="319"/>
      <c r="F37" s="319"/>
      <c r="G37" s="299" t="s">
        <v>118</v>
      </c>
      <c r="H37" s="320"/>
      <c r="I37" s="234">
        <f t="shared" si="0"/>
        <v>0</v>
      </c>
      <c r="J37" s="264">
        <f t="shared" si="1"/>
        <v>0</v>
      </c>
      <c r="K37" s="201">
        <f t="shared" si="2"/>
        <v>0</v>
      </c>
    </row>
    <row r="38" spans="2:11" ht="29" thickBot="1" x14ac:dyDescent="0.2">
      <c r="B38" s="321">
        <v>43830</v>
      </c>
      <c r="C38" s="322"/>
      <c r="D38" s="322"/>
      <c r="E38" s="322"/>
      <c r="F38" s="322"/>
      <c r="G38" s="323" t="s">
        <v>118</v>
      </c>
      <c r="H38" s="324"/>
      <c r="I38" s="328">
        <f>E38</f>
        <v>0</v>
      </c>
      <c r="J38" s="329">
        <f>IFERROR(C38+D38+F38+H38,0)</f>
        <v>0</v>
      </c>
      <c r="K38" s="204">
        <f>IFERROR(J38/60,0)</f>
        <v>0</v>
      </c>
    </row>
    <row r="39" spans="2:11" ht="20.25" customHeight="1" thickTop="1" x14ac:dyDescent="0.15">
      <c r="B39" s="65"/>
      <c r="C39" s="138"/>
      <c r="D39" s="138"/>
      <c r="E39" s="138"/>
      <c r="F39" s="138"/>
      <c r="G39" s="137"/>
      <c r="H39" s="325"/>
      <c r="I39" s="176"/>
      <c r="J39" s="326"/>
      <c r="K39" s="327"/>
    </row>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InputMessage="1" showErrorMessage="1" prompt="adsfa" sqref="H2" xr:uid="{00000000-0002-0000-1500-000000000000}"/>
    <dataValidation allowBlank="1" showInputMessage="1" showErrorMessage="1" prompt="Total Assignable Hours Worked to date are automatically calculated in cell below" sqref="I4 E5" xr:uid="{00000000-0002-0000-1500-000001000000}"/>
    <dataValidation allowBlank="1" showInputMessage="1" showErrorMessage="1" prompt="Total Assignable Hours Worked to date automatically calculated in this cell." sqref="E6 I6" xr:uid="{00000000-0002-0000-1500-000002000000}"/>
    <dataValidation allowBlank="1" showInputMessage="1" showErrorMessage="1" prompt="Assigned Hours Worked are automatically calculated in this column under this heading." sqref="J7:K7" xr:uid="{00000000-0002-0000-1500-000003000000}"/>
    <dataValidation allowBlank="1" showInputMessage="1" showErrorMessage="1" prompt="Enter Assigned Time After School in this column under this heading." sqref="H7 I8:I34" xr:uid="{00000000-0002-0000-1500-000004000000}"/>
    <dataValidation allowBlank="1" showInputMessage="1" showErrorMessage="1" prompt="Enter Date in this column under this heading. Use heading filters to find specific entries" sqref="B7" xr:uid="{00000000-0002-0000-1500-000005000000}"/>
    <dataValidation allowBlank="1" showInputMessage="1" showErrorMessage="1" prompt="Total Hours Worked are automatically calculated in this cell" sqref="C6:D6" xr:uid="{00000000-0002-0000-1500-000006000000}"/>
    <dataValidation allowBlank="1" showInputMessage="1" showErrorMessage="1" prompt="Enter Total Work Week Hours in this cell" sqref="B6" xr:uid="{00000000-0002-0000-1500-000007000000}"/>
    <dataValidation allowBlank="1" showInputMessage="1" showErrorMessage="1" prompt="Regular Hours are automatically calculated in cell below" sqref="C5" xr:uid="{00000000-0002-0000-1500-000008000000}"/>
    <dataValidation allowBlank="1" showInputMessage="1" showErrorMessage="1" prompt="Total Assignable Hours Worked are automatically calculated in cell below" sqref="D5" xr:uid="{00000000-0002-0000-1500-000009000000}"/>
    <dataValidation allowBlank="1" showInputMessage="1" showErrorMessage="1" prompt="Enter Total Assignable Hours in cell below" sqref="B5" xr:uid="{00000000-0002-0000-1500-00000A000000}"/>
    <dataValidation allowBlank="1" showInputMessage="1" showErrorMessage="1" prompt="Enter School Name in this cell" sqref="C3" xr:uid="{00000000-0002-0000-1500-00000B000000}"/>
    <dataValidation allowBlank="1" showInputMessage="1" showErrorMessage="1" prompt="Enter School Name in cell to the right" sqref="B3" xr:uid="{00000000-0002-0000-1500-00000C000000}"/>
    <dataValidation allowBlank="1" showInputMessage="1" showErrorMessage="1" prompt="Enter Teacher's FTE in this cell" sqref="D2" xr:uid="{00000000-0002-0000-1500-00000D000000}"/>
    <dataValidation allowBlank="1" showInputMessage="1" showErrorMessage="1" prompt="Enter Teacher Name in this cell" sqref="C2" xr:uid="{00000000-0002-0000-1500-00000E000000}"/>
    <dataValidation allowBlank="1" showInputMessage="1" showErrorMessage="1" prompt="Enter Teacher Name and FTE in cells to the right" sqref="B2" xr:uid="{00000000-0002-0000-1500-00000F000000}"/>
    <dataValidation allowBlank="1" showInputMessage="1" showErrorMessage="1" prompt="Enter Teacher and School details in cells below" sqref="B1" xr:uid="{00000000-0002-0000-15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500-000011000000}"/>
    <dataValidation allowBlank="1" showErrorMessage="1" sqref="A2:A1048576 F5:G6 I2 L1:L6 F2:G3 P1:XFD6 R7:XFD37 P7:Q7 N1:O2 M5:N7 O3:O7 J38:K39 L38:XFD1048576 B40:K1048576 I35:I39 B8:F39 J8:Q37 H11:H12 H15 H8" xr:uid="{00000000-0002-0000-1500-000012000000}"/>
  </dataValidations>
  <hyperlinks>
    <hyperlink ref="I2" location="Summary!A1" display="Summary!A1" xr:uid="{00000000-0004-0000-1500-000000000000}"/>
    <hyperlink ref="I2:I3" location="'Hours Summary'!A1" display="Return to Main" xr:uid="{00000000-0004-0000-1500-000001000000}"/>
    <hyperlink ref="J2" location="'Mon-Day 1-S1'!Print_Titles" display="MON | Day 1 - Sem 1" xr:uid="{00000000-0004-0000-1500-000002000000}"/>
    <hyperlink ref="J3" location="'Tue-Day 2-S1'!Print_Titles" display="TUE | Day 2 - Sem 1" xr:uid="{00000000-0004-0000-1500-000003000000}"/>
    <hyperlink ref="J4" location="'Wed-Day 3-S1'!Print_Titles" display="WED | Day 3 - Sem 1" xr:uid="{00000000-0004-0000-1500-000004000000}"/>
    <hyperlink ref="J5" location="'Thu-Day 4-S1'!Print_Titles" display="THU | Day 4 - Sem 1" xr:uid="{00000000-0004-0000-1500-000005000000}"/>
    <hyperlink ref="J6" location="'Fri-Day 5-S1'!Print_Titles" display="FRI | Day 5 - Sem 1" xr:uid="{00000000-0004-0000-1500-000006000000}"/>
    <hyperlink ref="M2" location="'Day 6-S1'!Print_Titles" display="Day 6 - Sem 1" xr:uid="{00000000-0004-0000-1500-000007000000}"/>
    <hyperlink ref="M3" location="'Early Out 1-S1'!Print_Titles" display="Early Out 1 - Sem 1" xr:uid="{00000000-0004-0000-1500-000008000000}"/>
    <hyperlink ref="M4" location="'Early Out 2-S1'!Print_Titles" display="Early Out 2 - Sem 1" xr:uid="{00000000-0004-0000-1500-000009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5C303FE8-A2AE-2144-9BB0-DC0B2725B162}">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theme="4"/>
    <pageSetUpPr fitToPage="1"/>
  </sheetPr>
  <dimension ref="B1:Q39"/>
  <sheetViews>
    <sheetView showGridLines="0" zoomScale="75" zoomScaleNormal="75" workbookViewId="0">
      <pane xSplit="14" ySplit="7" topLeftCell="O8" activePane="bottomRight" state="frozen"/>
      <selection activeCell="E6" sqref="B6:E6"/>
      <selection pane="topRight" activeCell="E6" sqref="B6:E6"/>
      <selection pane="bottomLeft" activeCell="E6" sqref="B6:E6"/>
      <selection pane="bottomRight" activeCell="D2" sqref="D2"/>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8.1640625" style="15" customWidth="1"/>
    <col min="10" max="10" width="12.1640625" style="9" customWidth="1"/>
    <col min="11" max="11" width="23.1640625" style="9" customWidth="1"/>
    <col min="12" max="12" width="13.1640625" style="9" customWidth="1"/>
    <col min="13" max="13" width="14.83203125" style="9" customWidth="1"/>
    <col min="14" max="14" width="9.83203125" style="9" customWidth="1"/>
    <col min="15" max="15" width="1.83203125" style="9" customWidth="1"/>
    <col min="16" max="16384" width="9" style="9"/>
  </cols>
  <sheetData>
    <row r="1" spans="2:17" ht="35.25" customHeight="1" thickTop="1" thickBot="1" x14ac:dyDescent="0.35">
      <c r="B1" s="486" t="s">
        <v>64</v>
      </c>
      <c r="C1" s="486"/>
      <c r="D1" s="486"/>
      <c r="E1" s="486"/>
      <c r="F1" s="486"/>
      <c r="G1" s="486"/>
      <c r="H1" s="486"/>
      <c r="I1" s="487"/>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78</v>
      </c>
      <c r="K2" s="462"/>
      <c r="L2" s="154">
        <f>'Hours Summary'!C6+'Hours Summary'!D6</f>
        <v>0</v>
      </c>
      <c r="M2" s="185" t="s">
        <v>83</v>
      </c>
      <c r="N2" s="186">
        <f>'Hours Summary'!C11+'Hours Summary'!D11</f>
        <v>0</v>
      </c>
      <c r="O2" s="58"/>
    </row>
    <row r="3" spans="2:17" ht="46.5" customHeight="1" thickBot="1" x14ac:dyDescent="0.2">
      <c r="B3" s="123" t="s">
        <v>23</v>
      </c>
      <c r="C3" s="467" t="str">
        <f>August!C3</f>
        <v>Type School Name</v>
      </c>
      <c r="D3" s="467"/>
      <c r="E3" s="468"/>
      <c r="F3" s="43" t="s">
        <v>44</v>
      </c>
      <c r="G3" s="109">
        <f>'Hours Summary'!G12</f>
        <v>0</v>
      </c>
      <c r="H3" s="476"/>
      <c r="I3" s="489"/>
      <c r="J3" s="463" t="s">
        <v>79</v>
      </c>
      <c r="K3" s="464"/>
      <c r="L3" s="155">
        <f>'Hours Summary'!C7+'Hours Summary'!D7</f>
        <v>0</v>
      </c>
      <c r="M3" s="160" t="s">
        <v>84</v>
      </c>
      <c r="N3" s="161">
        <f>'Hours Summary'!C12+'Hours Summary'!D12</f>
        <v>0</v>
      </c>
      <c r="O3" s="58"/>
    </row>
    <row r="4" spans="2:17" ht="76.5" customHeight="1" thickBot="1" x14ac:dyDescent="0.2">
      <c r="B4" s="110" t="s">
        <v>146</v>
      </c>
      <c r="C4" s="277" t="str">
        <f>'Hours Summary'!H3</f>
        <v>Typical Assign. FTE</v>
      </c>
      <c r="D4" s="110" t="s">
        <v>71</v>
      </c>
      <c r="E4" s="207">
        <f>IFERROR(D2*1200,0)</f>
        <v>0</v>
      </c>
      <c r="F4" s="110" t="s">
        <v>132</v>
      </c>
      <c r="G4" s="207">
        <f>December!B6</f>
        <v>0</v>
      </c>
      <c r="I4" s="490" t="s">
        <v>27</v>
      </c>
      <c r="J4" s="465" t="s">
        <v>80</v>
      </c>
      <c r="K4" s="466"/>
      <c r="L4" s="156">
        <f>'Hours Summary'!C8+'Hours Summary'!D8</f>
        <v>0</v>
      </c>
      <c r="M4" s="158" t="s">
        <v>85</v>
      </c>
      <c r="N4" s="159">
        <f>'Hours Summary'!C13+'Hours Summary'!D13</f>
        <v>0</v>
      </c>
      <c r="O4" s="58"/>
    </row>
    <row r="5" spans="2:17" ht="76.5" customHeight="1" thickBot="1" x14ac:dyDescent="0.25">
      <c r="B5" s="258" t="s">
        <v>131</v>
      </c>
      <c r="C5" s="259" t="s">
        <v>115</v>
      </c>
      <c r="D5" s="260" t="s">
        <v>128</v>
      </c>
      <c r="E5" s="206" t="s">
        <v>55</v>
      </c>
      <c r="F5" s="10"/>
      <c r="G5" s="10"/>
      <c r="I5" s="491"/>
      <c r="J5" s="469" t="s">
        <v>81</v>
      </c>
      <c r="K5" s="470"/>
      <c r="L5" s="157">
        <f>'Hours Summary'!C9+'Hours Summary'!D9</f>
        <v>0</v>
      </c>
      <c r="M5" s="58"/>
      <c r="N5" s="58"/>
      <c r="O5" s="58"/>
    </row>
    <row r="6" spans="2:17" ht="28.5" customHeight="1" thickBot="1" x14ac:dyDescent="0.25">
      <c r="B6" s="266">
        <f>G4-D6</f>
        <v>0</v>
      </c>
      <c r="C6" s="262">
        <f>SUM(I8:I38)/60</f>
        <v>0</v>
      </c>
      <c r="D6" s="263">
        <f>SUM(K8:K38)</f>
        <v>0</v>
      </c>
      <c r="E6" s="211">
        <f>December!E6+D6</f>
        <v>0</v>
      </c>
      <c r="F6" s="10"/>
      <c r="G6" s="10"/>
      <c r="I6" s="213">
        <f>August!B6-E6</f>
        <v>0</v>
      </c>
      <c r="J6" s="471" t="s">
        <v>82</v>
      </c>
      <c r="K6" s="472"/>
      <c r="L6" s="187">
        <f>'Hours Summary'!C10+'Hours Summary'!D10</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8" x14ac:dyDescent="0.15">
      <c r="B8" s="286">
        <v>43831</v>
      </c>
      <c r="C8" s="296"/>
      <c r="D8" s="296"/>
      <c r="E8" s="296"/>
      <c r="F8" s="296"/>
      <c r="G8" s="299" t="s">
        <v>118</v>
      </c>
      <c r="H8" s="298"/>
      <c r="I8" s="184">
        <f t="shared" ref="I8:I38" si="0">E8</f>
        <v>0</v>
      </c>
      <c r="J8" s="264">
        <f t="shared" ref="J8:J38" si="1">IFERROR(C8+D8+F8+H8,0)</f>
        <v>0</v>
      </c>
      <c r="K8" s="199">
        <f t="shared" ref="K8:K38" si="2">IFERROR(J8/60,0)</f>
        <v>0</v>
      </c>
      <c r="L8" s="153"/>
      <c r="M8" s="153"/>
      <c r="N8" s="153"/>
      <c r="O8" s="153"/>
    </row>
    <row r="9" spans="2:17" ht="28" x14ac:dyDescent="0.15">
      <c r="B9" s="286">
        <v>43832</v>
      </c>
      <c r="C9" s="296"/>
      <c r="D9" s="296"/>
      <c r="E9" s="296"/>
      <c r="F9" s="296"/>
      <c r="G9" s="297" t="s">
        <v>118</v>
      </c>
      <c r="H9" s="298"/>
      <c r="I9" s="184">
        <f t="shared" si="0"/>
        <v>0</v>
      </c>
      <c r="J9" s="264">
        <f t="shared" si="1"/>
        <v>0</v>
      </c>
      <c r="K9" s="199">
        <f t="shared" si="2"/>
        <v>0</v>
      </c>
    </row>
    <row r="10" spans="2:17" ht="28" x14ac:dyDescent="0.15">
      <c r="B10" s="286">
        <v>43833</v>
      </c>
      <c r="C10" s="296"/>
      <c r="D10" s="296"/>
      <c r="E10" s="296"/>
      <c r="F10" s="296"/>
      <c r="G10" s="297" t="s">
        <v>118</v>
      </c>
      <c r="H10" s="298"/>
      <c r="I10" s="184">
        <f t="shared" si="0"/>
        <v>0</v>
      </c>
      <c r="J10" s="264">
        <f t="shared" si="1"/>
        <v>0</v>
      </c>
      <c r="K10" s="199">
        <f t="shared" si="2"/>
        <v>0</v>
      </c>
    </row>
    <row r="11" spans="2:17" ht="20" x14ac:dyDescent="0.15">
      <c r="B11" s="286">
        <v>43834</v>
      </c>
      <c r="C11" s="296"/>
      <c r="D11" s="296"/>
      <c r="E11" s="296"/>
      <c r="F11" s="296"/>
      <c r="G11" s="299"/>
      <c r="H11" s="298"/>
      <c r="I11" s="184">
        <f t="shared" si="0"/>
        <v>0</v>
      </c>
      <c r="J11" s="264">
        <f t="shared" si="1"/>
        <v>0</v>
      </c>
      <c r="K11" s="199">
        <f t="shared" si="2"/>
        <v>0</v>
      </c>
    </row>
    <row r="12" spans="2:17" ht="20" x14ac:dyDescent="0.15">
      <c r="B12" s="286">
        <v>43835</v>
      </c>
      <c r="C12" s="318"/>
      <c r="D12" s="318"/>
      <c r="E12" s="318"/>
      <c r="F12" s="318"/>
      <c r="G12" s="299"/>
      <c r="H12" s="298"/>
      <c r="I12" s="184">
        <f t="shared" si="0"/>
        <v>0</v>
      </c>
      <c r="J12" s="264">
        <f t="shared" si="1"/>
        <v>0</v>
      </c>
      <c r="K12" s="199">
        <f t="shared" si="2"/>
        <v>0</v>
      </c>
    </row>
    <row r="13" spans="2:17" ht="20" x14ac:dyDescent="0.15">
      <c r="B13" s="280">
        <v>43836</v>
      </c>
      <c r="C13" s="305"/>
      <c r="D13" s="305"/>
      <c r="E13" s="305"/>
      <c r="F13" s="305"/>
      <c r="G13" s="301"/>
      <c r="H13" s="302"/>
      <c r="I13" s="184">
        <f t="shared" si="0"/>
        <v>0</v>
      </c>
      <c r="J13" s="264">
        <f t="shared" si="1"/>
        <v>0</v>
      </c>
      <c r="K13" s="199">
        <f t="shared" si="2"/>
        <v>0</v>
      </c>
    </row>
    <row r="14" spans="2:17" ht="20" x14ac:dyDescent="0.15">
      <c r="B14" s="280">
        <v>43837</v>
      </c>
      <c r="C14" s="304"/>
      <c r="D14" s="304"/>
      <c r="E14" s="304"/>
      <c r="F14" s="304"/>
      <c r="G14" s="301"/>
      <c r="H14" s="302"/>
      <c r="I14" s="184">
        <f t="shared" si="0"/>
        <v>0</v>
      </c>
      <c r="J14" s="264">
        <f t="shared" si="1"/>
        <v>0</v>
      </c>
      <c r="K14" s="199">
        <f t="shared" si="2"/>
        <v>0</v>
      </c>
    </row>
    <row r="15" spans="2:17" ht="20" x14ac:dyDescent="0.15">
      <c r="B15" s="280">
        <v>43838</v>
      </c>
      <c r="C15" s="304"/>
      <c r="D15" s="304"/>
      <c r="E15" s="304"/>
      <c r="F15" s="304"/>
      <c r="G15" s="301"/>
      <c r="H15" s="302"/>
      <c r="I15" s="184">
        <f t="shared" si="0"/>
        <v>0</v>
      </c>
      <c r="J15" s="264">
        <f t="shared" si="1"/>
        <v>0</v>
      </c>
      <c r="K15" s="199">
        <f t="shared" si="2"/>
        <v>0</v>
      </c>
    </row>
    <row r="16" spans="2:17" ht="20" x14ac:dyDescent="0.15">
      <c r="B16" s="280">
        <v>43839</v>
      </c>
      <c r="C16" s="305"/>
      <c r="D16" s="305"/>
      <c r="E16" s="305"/>
      <c r="F16" s="305"/>
      <c r="G16" s="308"/>
      <c r="H16" s="302"/>
      <c r="I16" s="184">
        <f t="shared" si="0"/>
        <v>0</v>
      </c>
      <c r="J16" s="264">
        <f t="shared" si="1"/>
        <v>0</v>
      </c>
      <c r="K16" s="199">
        <f t="shared" si="2"/>
        <v>0</v>
      </c>
    </row>
    <row r="17" spans="2:11" ht="20" x14ac:dyDescent="0.15">
      <c r="B17" s="280">
        <v>43840</v>
      </c>
      <c r="C17" s="305"/>
      <c r="D17" s="305"/>
      <c r="E17" s="305"/>
      <c r="F17" s="305"/>
      <c r="G17" s="308"/>
      <c r="H17" s="302"/>
      <c r="I17" s="184">
        <f t="shared" si="0"/>
        <v>0</v>
      </c>
      <c r="J17" s="264">
        <f t="shared" si="1"/>
        <v>0</v>
      </c>
      <c r="K17" s="199">
        <f t="shared" si="2"/>
        <v>0</v>
      </c>
    </row>
    <row r="18" spans="2:11" ht="20" x14ac:dyDescent="0.15">
      <c r="B18" s="286">
        <v>43841</v>
      </c>
      <c r="C18" s="309"/>
      <c r="D18" s="309"/>
      <c r="E18" s="309"/>
      <c r="F18" s="309"/>
      <c r="G18" s="299"/>
      <c r="H18" s="298"/>
      <c r="I18" s="184">
        <f t="shared" si="0"/>
        <v>0</v>
      </c>
      <c r="J18" s="264">
        <f t="shared" si="1"/>
        <v>0</v>
      </c>
      <c r="K18" s="199">
        <f t="shared" si="2"/>
        <v>0</v>
      </c>
    </row>
    <row r="19" spans="2:11" ht="20" x14ac:dyDescent="0.15">
      <c r="B19" s="286">
        <v>43842</v>
      </c>
      <c r="C19" s="309"/>
      <c r="D19" s="309"/>
      <c r="E19" s="309"/>
      <c r="F19" s="309"/>
      <c r="G19" s="299"/>
      <c r="H19" s="298"/>
      <c r="I19" s="184">
        <f t="shared" si="0"/>
        <v>0</v>
      </c>
      <c r="J19" s="264">
        <f t="shared" si="1"/>
        <v>0</v>
      </c>
      <c r="K19" s="199">
        <f t="shared" si="2"/>
        <v>0</v>
      </c>
    </row>
    <row r="20" spans="2:11" ht="20" x14ac:dyDescent="0.15">
      <c r="B20" s="280">
        <v>43843</v>
      </c>
      <c r="C20" s="305"/>
      <c r="D20" s="305"/>
      <c r="E20" s="305"/>
      <c r="F20" s="305"/>
      <c r="G20" s="301"/>
      <c r="H20" s="302"/>
      <c r="I20" s="184">
        <f t="shared" si="0"/>
        <v>0</v>
      </c>
      <c r="J20" s="264">
        <f t="shared" si="1"/>
        <v>0</v>
      </c>
      <c r="K20" s="199">
        <f t="shared" si="2"/>
        <v>0</v>
      </c>
    </row>
    <row r="21" spans="2:11" ht="20" x14ac:dyDescent="0.15">
      <c r="B21" s="280">
        <v>43844</v>
      </c>
      <c r="C21" s="304"/>
      <c r="D21" s="304"/>
      <c r="E21" s="304"/>
      <c r="F21" s="304"/>
      <c r="G21" s="301"/>
      <c r="H21" s="302"/>
      <c r="I21" s="184">
        <f t="shared" si="0"/>
        <v>0</v>
      </c>
      <c r="J21" s="264">
        <f t="shared" si="1"/>
        <v>0</v>
      </c>
      <c r="K21" s="199">
        <f t="shared" si="2"/>
        <v>0</v>
      </c>
    </row>
    <row r="22" spans="2:11" ht="20" x14ac:dyDescent="0.15">
      <c r="B22" s="280">
        <v>43845</v>
      </c>
      <c r="C22" s="304"/>
      <c r="D22" s="304"/>
      <c r="E22" s="304"/>
      <c r="F22" s="304"/>
      <c r="G22" s="301"/>
      <c r="H22" s="302"/>
      <c r="I22" s="184">
        <f t="shared" si="0"/>
        <v>0</v>
      </c>
      <c r="J22" s="264">
        <f t="shared" si="1"/>
        <v>0</v>
      </c>
      <c r="K22" s="199">
        <f t="shared" si="2"/>
        <v>0</v>
      </c>
    </row>
    <row r="23" spans="2:11" ht="20" x14ac:dyDescent="0.15">
      <c r="B23" s="280">
        <v>43846</v>
      </c>
      <c r="C23" s="305"/>
      <c r="D23" s="305"/>
      <c r="E23" s="305"/>
      <c r="F23" s="305"/>
      <c r="G23" s="308"/>
      <c r="H23" s="302"/>
      <c r="I23" s="184">
        <f t="shared" si="0"/>
        <v>0</v>
      </c>
      <c r="J23" s="264">
        <f t="shared" si="1"/>
        <v>0</v>
      </c>
      <c r="K23" s="199">
        <f t="shared" si="2"/>
        <v>0</v>
      </c>
    </row>
    <row r="24" spans="2:11" ht="20" x14ac:dyDescent="0.15">
      <c r="B24" s="280">
        <v>43847</v>
      </c>
      <c r="C24" s="305"/>
      <c r="D24" s="305"/>
      <c r="E24" s="305"/>
      <c r="F24" s="305"/>
      <c r="G24" s="308"/>
      <c r="H24" s="302"/>
      <c r="I24" s="184">
        <f t="shared" si="0"/>
        <v>0</v>
      </c>
      <c r="J24" s="264">
        <f t="shared" si="1"/>
        <v>0</v>
      </c>
      <c r="K24" s="199">
        <f t="shared" si="2"/>
        <v>0</v>
      </c>
    </row>
    <row r="25" spans="2:11" ht="20" x14ac:dyDescent="0.15">
      <c r="B25" s="286">
        <v>43848</v>
      </c>
      <c r="C25" s="309"/>
      <c r="D25" s="309"/>
      <c r="E25" s="309"/>
      <c r="F25" s="309"/>
      <c r="G25" s="299"/>
      <c r="H25" s="298"/>
      <c r="I25" s="184">
        <f t="shared" si="0"/>
        <v>0</v>
      </c>
      <c r="J25" s="264">
        <f t="shared" si="1"/>
        <v>0</v>
      </c>
      <c r="K25" s="199">
        <f t="shared" si="2"/>
        <v>0</v>
      </c>
    </row>
    <row r="26" spans="2:11" ht="20" x14ac:dyDescent="0.15">
      <c r="B26" s="286">
        <v>43849</v>
      </c>
      <c r="C26" s="309"/>
      <c r="D26" s="309"/>
      <c r="E26" s="309"/>
      <c r="F26" s="309"/>
      <c r="G26" s="299"/>
      <c r="H26" s="298"/>
      <c r="I26" s="184">
        <f t="shared" si="0"/>
        <v>0</v>
      </c>
      <c r="J26" s="264">
        <f t="shared" si="1"/>
        <v>0</v>
      </c>
      <c r="K26" s="199">
        <f t="shared" si="2"/>
        <v>0</v>
      </c>
    </row>
    <row r="27" spans="2:11" ht="20" x14ac:dyDescent="0.15">
      <c r="B27" s="280">
        <v>43850</v>
      </c>
      <c r="C27" s="305"/>
      <c r="D27" s="305"/>
      <c r="E27" s="305"/>
      <c r="F27" s="305"/>
      <c r="G27" s="301"/>
      <c r="H27" s="302"/>
      <c r="I27" s="184">
        <f t="shared" si="0"/>
        <v>0</v>
      </c>
      <c r="J27" s="264">
        <f t="shared" si="1"/>
        <v>0</v>
      </c>
      <c r="K27" s="199">
        <f t="shared" si="2"/>
        <v>0</v>
      </c>
    </row>
    <row r="28" spans="2:11" ht="20" x14ac:dyDescent="0.15">
      <c r="B28" s="280">
        <v>43851</v>
      </c>
      <c r="C28" s="304"/>
      <c r="D28" s="304"/>
      <c r="E28" s="304"/>
      <c r="F28" s="304"/>
      <c r="G28" s="301"/>
      <c r="H28" s="302"/>
      <c r="I28" s="184">
        <f t="shared" si="0"/>
        <v>0</v>
      </c>
      <c r="J28" s="264">
        <f t="shared" si="1"/>
        <v>0</v>
      </c>
      <c r="K28" s="199">
        <f t="shared" si="2"/>
        <v>0</v>
      </c>
    </row>
    <row r="29" spans="2:11" ht="20" x14ac:dyDescent="0.15">
      <c r="B29" s="280">
        <v>43852</v>
      </c>
      <c r="C29" s="304"/>
      <c r="D29" s="304"/>
      <c r="E29" s="304"/>
      <c r="F29" s="304"/>
      <c r="G29" s="301"/>
      <c r="H29" s="302"/>
      <c r="I29" s="184">
        <f t="shared" si="0"/>
        <v>0</v>
      </c>
      <c r="J29" s="264">
        <f t="shared" si="1"/>
        <v>0</v>
      </c>
      <c r="K29" s="199">
        <f t="shared" si="2"/>
        <v>0</v>
      </c>
    </row>
    <row r="30" spans="2:11" ht="20" x14ac:dyDescent="0.15">
      <c r="B30" s="280">
        <v>43853</v>
      </c>
      <c r="C30" s="305"/>
      <c r="D30" s="305"/>
      <c r="E30" s="305"/>
      <c r="F30" s="305"/>
      <c r="G30" s="308"/>
      <c r="H30" s="302"/>
      <c r="I30" s="184">
        <f t="shared" si="0"/>
        <v>0</v>
      </c>
      <c r="J30" s="264">
        <f t="shared" si="1"/>
        <v>0</v>
      </c>
      <c r="K30" s="199">
        <f t="shared" si="2"/>
        <v>0</v>
      </c>
    </row>
    <row r="31" spans="2:11" ht="20" x14ac:dyDescent="0.15">
      <c r="B31" s="280">
        <v>43854</v>
      </c>
      <c r="C31" s="305"/>
      <c r="D31" s="305"/>
      <c r="E31" s="305"/>
      <c r="F31" s="305"/>
      <c r="G31" s="308"/>
      <c r="H31" s="302"/>
      <c r="I31" s="184">
        <f t="shared" si="0"/>
        <v>0</v>
      </c>
      <c r="J31" s="264">
        <f t="shared" si="1"/>
        <v>0</v>
      </c>
      <c r="K31" s="199">
        <f t="shared" si="2"/>
        <v>0</v>
      </c>
    </row>
    <row r="32" spans="2:11" ht="20" x14ac:dyDescent="0.15">
      <c r="B32" s="286">
        <v>43855</v>
      </c>
      <c r="C32" s="309"/>
      <c r="D32" s="309"/>
      <c r="E32" s="309"/>
      <c r="F32" s="309"/>
      <c r="G32" s="299"/>
      <c r="H32" s="298"/>
      <c r="I32" s="184">
        <f t="shared" si="0"/>
        <v>0</v>
      </c>
      <c r="J32" s="264">
        <f t="shared" si="1"/>
        <v>0</v>
      </c>
      <c r="K32" s="199">
        <f t="shared" si="2"/>
        <v>0</v>
      </c>
    </row>
    <row r="33" spans="2:11" ht="20" x14ac:dyDescent="0.15">
      <c r="B33" s="286">
        <v>43856</v>
      </c>
      <c r="C33" s="309"/>
      <c r="D33" s="309"/>
      <c r="E33" s="309"/>
      <c r="F33" s="309"/>
      <c r="G33" s="299"/>
      <c r="H33" s="298"/>
      <c r="I33" s="184">
        <f t="shared" si="0"/>
        <v>0</v>
      </c>
      <c r="J33" s="264">
        <f t="shared" si="1"/>
        <v>0</v>
      </c>
      <c r="K33" s="199">
        <f t="shared" si="2"/>
        <v>0</v>
      </c>
    </row>
    <row r="34" spans="2:11" ht="20" x14ac:dyDescent="0.15">
      <c r="B34" s="280">
        <v>43857</v>
      </c>
      <c r="C34" s="305"/>
      <c r="D34" s="305"/>
      <c r="E34" s="305"/>
      <c r="F34" s="305"/>
      <c r="G34" s="301"/>
      <c r="H34" s="302"/>
      <c r="I34" s="184">
        <f t="shared" si="0"/>
        <v>0</v>
      </c>
      <c r="J34" s="264">
        <f t="shared" si="1"/>
        <v>0</v>
      </c>
      <c r="K34" s="199">
        <f t="shared" si="2"/>
        <v>0</v>
      </c>
    </row>
    <row r="35" spans="2:11" ht="20" x14ac:dyDescent="0.15">
      <c r="B35" s="280">
        <v>43858</v>
      </c>
      <c r="C35" s="304"/>
      <c r="D35" s="304"/>
      <c r="E35" s="304"/>
      <c r="F35" s="304"/>
      <c r="G35" s="301"/>
      <c r="H35" s="302"/>
      <c r="I35" s="196">
        <f t="shared" si="0"/>
        <v>0</v>
      </c>
      <c r="J35" s="264">
        <f t="shared" si="1"/>
        <v>0</v>
      </c>
      <c r="K35" s="199">
        <f t="shared" si="2"/>
        <v>0</v>
      </c>
    </row>
    <row r="36" spans="2:11" ht="20" x14ac:dyDescent="0.15">
      <c r="B36" s="280">
        <v>43859</v>
      </c>
      <c r="C36" s="304"/>
      <c r="D36" s="304"/>
      <c r="E36" s="304"/>
      <c r="F36" s="304"/>
      <c r="G36" s="301"/>
      <c r="H36" s="302"/>
      <c r="I36" s="196">
        <f t="shared" si="0"/>
        <v>0</v>
      </c>
      <c r="J36" s="264">
        <f t="shared" si="1"/>
        <v>0</v>
      </c>
      <c r="K36" s="199">
        <f t="shared" si="2"/>
        <v>0</v>
      </c>
    </row>
    <row r="37" spans="2:11" ht="20" x14ac:dyDescent="0.15">
      <c r="B37" s="280">
        <v>43860</v>
      </c>
      <c r="C37" s="304"/>
      <c r="D37" s="304"/>
      <c r="E37" s="330"/>
      <c r="F37" s="305"/>
      <c r="G37" s="301"/>
      <c r="H37" s="302"/>
      <c r="I37" s="196">
        <f t="shared" si="0"/>
        <v>0</v>
      </c>
      <c r="J37" s="264">
        <f t="shared" si="1"/>
        <v>0</v>
      </c>
      <c r="K37" s="201">
        <f t="shared" si="2"/>
        <v>0</v>
      </c>
    </row>
    <row r="38" spans="2:11" ht="21" thickBot="1" x14ac:dyDescent="0.2">
      <c r="B38" s="331">
        <v>43861</v>
      </c>
      <c r="C38" s="332"/>
      <c r="D38" s="332"/>
      <c r="E38" s="333"/>
      <c r="F38" s="334"/>
      <c r="G38" s="335"/>
      <c r="H38" s="336"/>
      <c r="I38" s="198">
        <f t="shared" si="0"/>
        <v>0</v>
      </c>
      <c r="J38" s="269">
        <f t="shared" si="1"/>
        <v>0</v>
      </c>
      <c r="K38" s="204">
        <f t="shared" si="2"/>
        <v>0</v>
      </c>
    </row>
    <row r="39" spans="2:11" ht="20.25" customHeight="1" thickTop="1" x14ac:dyDescent="0.15"/>
  </sheetData>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ErrorMessage="1" sqref="A2:A1048576 F5:G6 I2 L1:L6 F2:G3 J8:Q38 I35:I38 P7:Q7 P1:XFD6 R7:XFD38 M5:N7 N1:O2 B8:D1048576 O3:O7 E39:XFD1048576 H8:H12 H38 E8:F38" xr:uid="{00000000-0002-0000-16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600-000001000000}"/>
    <dataValidation allowBlank="1" showInputMessage="1" showErrorMessage="1" prompt="Enter Teacher and School details in cells below" sqref="B1" xr:uid="{00000000-0002-0000-1600-000002000000}"/>
    <dataValidation allowBlank="1" showInputMessage="1" showErrorMessage="1" prompt="Enter Teacher Name and FTE in cells to the right" sqref="B2" xr:uid="{00000000-0002-0000-1600-000003000000}"/>
    <dataValidation allowBlank="1" showInputMessage="1" showErrorMessage="1" prompt="Enter Teacher Name in this cell" sqref="C2" xr:uid="{00000000-0002-0000-1600-000004000000}"/>
    <dataValidation allowBlank="1" showInputMessage="1" showErrorMessage="1" prompt="Enter Teacher's FTE in this cell" sqref="D2" xr:uid="{00000000-0002-0000-1600-000005000000}"/>
    <dataValidation allowBlank="1" showInputMessage="1" showErrorMessage="1" prompt="Enter School Name in cell to the right" sqref="B3" xr:uid="{00000000-0002-0000-1600-000006000000}"/>
    <dataValidation allowBlank="1" showInputMessage="1" showErrorMessage="1" prompt="Enter School Name in this cell" sqref="C3" xr:uid="{00000000-0002-0000-1600-000007000000}"/>
    <dataValidation allowBlank="1" showInputMessage="1" showErrorMessage="1" prompt="Enter Total Assignable Hours in cell below" sqref="B5" xr:uid="{00000000-0002-0000-1600-000008000000}"/>
    <dataValidation allowBlank="1" showInputMessage="1" showErrorMessage="1" prompt="Total Assignable Hours Worked are automatically calculated in cell below" sqref="D5" xr:uid="{00000000-0002-0000-1600-000009000000}"/>
    <dataValidation allowBlank="1" showInputMessage="1" showErrorMessage="1" prompt="Regular Hours are automatically calculated in cell below" sqref="C5" xr:uid="{00000000-0002-0000-1600-00000A000000}"/>
    <dataValidation allowBlank="1" showInputMessage="1" showErrorMessage="1" prompt="Enter Total Work Week Hours in this cell" sqref="B6" xr:uid="{00000000-0002-0000-1600-00000B000000}"/>
    <dataValidation allowBlank="1" showInputMessage="1" showErrorMessage="1" prompt="Total Hours Worked are automatically calculated in this cell" sqref="C6:D6" xr:uid="{00000000-0002-0000-1600-00000C000000}"/>
    <dataValidation allowBlank="1" showInputMessage="1" showErrorMessage="1" prompt="Enter Date in this column under this heading. Use heading filters to find specific entries" sqref="B7" xr:uid="{00000000-0002-0000-1600-00000D000000}"/>
    <dataValidation allowBlank="1" showInputMessage="1" showErrorMessage="1" prompt="Enter Assigned Time After School in this column under this heading." sqref="H7 I8:I34" xr:uid="{00000000-0002-0000-1600-00000E000000}"/>
    <dataValidation allowBlank="1" showInputMessage="1" showErrorMessage="1" prompt="Assigned Hours Worked are automatically calculated in this column under this heading." sqref="J7:K7" xr:uid="{00000000-0002-0000-1600-00000F000000}"/>
    <dataValidation allowBlank="1" showInputMessage="1" showErrorMessage="1" prompt="Total Assignable Hours Worked to date automatically calculated in this cell." sqref="E6 I6" xr:uid="{00000000-0002-0000-1600-000010000000}"/>
    <dataValidation allowBlank="1" showInputMessage="1" showErrorMessage="1" prompt="Total Assignable Hours Worked to date are automatically calculated in cell below" sqref="I4 E5" xr:uid="{00000000-0002-0000-1600-000011000000}"/>
    <dataValidation allowBlank="1" showInputMessage="1" showErrorMessage="1" prompt="adsfa" sqref="H2" xr:uid="{00000000-0002-0000-1600-000012000000}"/>
  </dataValidations>
  <hyperlinks>
    <hyperlink ref="I2" location="Summary!A1" display="Summary!A1" xr:uid="{00000000-0004-0000-1600-000000000000}"/>
    <hyperlink ref="I2:I3" location="'Hours Summary'!A1" display="Return to Main" xr:uid="{00000000-0004-0000-1600-000001000000}"/>
    <hyperlink ref="J2" location="'Mon-Day 1-S1'!Print_Titles" display="MON | Day 1 - Sem 1" xr:uid="{00000000-0004-0000-1600-000002000000}"/>
    <hyperlink ref="J3" location="'Tue-Day 2-S1'!Print_Titles" display="TUE | Day 2 - Sem 1" xr:uid="{00000000-0004-0000-1600-000003000000}"/>
    <hyperlink ref="J4" location="'Wed-Day 3-S1'!Print_Titles" display="WED | Day 3 - Sem 1" xr:uid="{00000000-0004-0000-1600-000004000000}"/>
    <hyperlink ref="J5" location="'Thu-Day 4-S1'!Print_Titles" display="THU | Day 4 - Sem 1" xr:uid="{00000000-0004-0000-1600-000005000000}"/>
    <hyperlink ref="J6" location="'Fri-Day 5-S1'!Print_Titles" display="FRI | Day 5 - Sem 1" xr:uid="{00000000-0004-0000-1600-000006000000}"/>
    <hyperlink ref="M2" location="'Day 6-S1'!Print_Titles" display="Day 6 - Sem 1" xr:uid="{00000000-0004-0000-1600-000007000000}"/>
    <hyperlink ref="M3" location="'Early Out 1-S1'!Print_Titles" display="Early Out 1 - Sem 1" xr:uid="{00000000-0004-0000-1600-000008000000}"/>
    <hyperlink ref="M4" location="'Early Out 2-S1'!Print_Titles" display="Early Out 2 - Sem 1" xr:uid="{00000000-0004-0000-1600-000009000000}"/>
  </hyperlinks>
  <printOptions horizontalCentered="1"/>
  <pageMargins left="0.25" right="0.25" top="0.75" bottom="0.75" header="0.3" footer="0.3"/>
  <pageSetup scale="87"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DECCAD92-B970-1648-8DA8-9D27DEB19C30}">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4"/>
    <pageSetUpPr fitToPage="1"/>
  </sheetPr>
  <dimension ref="B1:Q37"/>
  <sheetViews>
    <sheetView showGridLines="0" zoomScale="75" zoomScaleNormal="75" workbookViewId="0">
      <pane xSplit="14" ySplit="7" topLeftCell="O28" activePane="bottomRight" state="frozen"/>
      <selection activeCell="E6" sqref="B6:E6"/>
      <selection pane="topRight" activeCell="E6" sqref="B6:E6"/>
      <selection pane="bottomLeft" activeCell="E6" sqref="B6:E6"/>
      <selection pane="bottomRight" activeCell="I28" sqref="I28"/>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7.1640625" style="15" customWidth="1"/>
    <col min="10" max="10" width="12.1640625" style="9" customWidth="1"/>
    <col min="11" max="11" width="23.1640625" style="9" customWidth="1"/>
    <col min="12" max="12" width="13.1640625" style="9" customWidth="1"/>
    <col min="13" max="13" width="14.83203125" style="9" customWidth="1"/>
    <col min="14" max="14" width="9.83203125" style="9" customWidth="1"/>
    <col min="15" max="15" width="1.83203125" style="9" customWidth="1"/>
    <col min="16" max="16384" width="9" style="9"/>
  </cols>
  <sheetData>
    <row r="1" spans="2:17" ht="35.25" customHeight="1" thickTop="1" thickBot="1" x14ac:dyDescent="0.35">
      <c r="B1" s="486" t="s">
        <v>65</v>
      </c>
      <c r="C1" s="486"/>
      <c r="D1" s="486"/>
      <c r="E1" s="486"/>
      <c r="F1" s="486"/>
      <c r="G1" s="486"/>
      <c r="H1" s="486"/>
      <c r="I1" s="487"/>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86</v>
      </c>
      <c r="K2" s="462"/>
      <c r="L2" s="154">
        <f>'Hours Summary'!C15+'Hours Summary'!D15</f>
        <v>0</v>
      </c>
      <c r="M2" s="185" t="s">
        <v>91</v>
      </c>
      <c r="N2" s="186">
        <f>'Hours Summary'!C20+'Hours Summary'!D20</f>
        <v>0</v>
      </c>
      <c r="O2" s="58"/>
    </row>
    <row r="3" spans="2:17" ht="46.5" customHeight="1" thickBot="1" x14ac:dyDescent="0.2">
      <c r="B3" s="123" t="s">
        <v>23</v>
      </c>
      <c r="C3" s="467" t="str">
        <f>August!C3</f>
        <v>Type School Name</v>
      </c>
      <c r="D3" s="467"/>
      <c r="E3" s="468"/>
      <c r="F3" s="43" t="s">
        <v>44</v>
      </c>
      <c r="G3" s="109">
        <f>'Hours Summary'!G12</f>
        <v>0</v>
      </c>
      <c r="H3" s="476"/>
      <c r="I3" s="489"/>
      <c r="J3" s="463" t="s">
        <v>87</v>
      </c>
      <c r="K3" s="464"/>
      <c r="L3" s="155">
        <f>'Hours Summary'!C16+'Hours Summary'!D16</f>
        <v>0</v>
      </c>
      <c r="M3" s="160" t="s">
        <v>92</v>
      </c>
      <c r="N3" s="161">
        <f>'Hours Summary'!C21+'Hours Summary'!D21</f>
        <v>0</v>
      </c>
      <c r="O3" s="58"/>
    </row>
    <row r="4" spans="2:17" ht="78" customHeight="1" thickBot="1" x14ac:dyDescent="0.2">
      <c r="B4" s="110" t="s">
        <v>146</v>
      </c>
      <c r="C4" s="277" t="str">
        <f>'Hours Summary'!H3</f>
        <v>Typical Assign. FTE</v>
      </c>
      <c r="D4" s="110" t="s">
        <v>71</v>
      </c>
      <c r="E4" s="207">
        <f>IFERROR(D2*1200,0)</f>
        <v>0</v>
      </c>
      <c r="F4" s="110" t="s">
        <v>132</v>
      </c>
      <c r="G4" s="207">
        <f>January!B6</f>
        <v>0</v>
      </c>
      <c r="I4" s="490" t="s">
        <v>27</v>
      </c>
      <c r="J4" s="465" t="s">
        <v>88</v>
      </c>
      <c r="K4" s="466"/>
      <c r="L4" s="156">
        <f>'Hours Summary'!C17+'Hours Summary'!D17</f>
        <v>0</v>
      </c>
      <c r="M4" s="158" t="s">
        <v>93</v>
      </c>
      <c r="N4" s="159">
        <f>'Hours Summary'!C22+'Hours Summary'!D22</f>
        <v>0</v>
      </c>
      <c r="O4" s="58"/>
    </row>
    <row r="5" spans="2:17" ht="76.5" customHeight="1" thickBot="1" x14ac:dyDescent="0.25">
      <c r="B5" s="258" t="s">
        <v>131</v>
      </c>
      <c r="C5" s="259" t="s">
        <v>115</v>
      </c>
      <c r="D5" s="260" t="s">
        <v>128</v>
      </c>
      <c r="E5" s="206" t="s">
        <v>55</v>
      </c>
      <c r="F5" s="10"/>
      <c r="G5" s="10"/>
      <c r="I5" s="491"/>
      <c r="J5" s="469" t="s">
        <v>89</v>
      </c>
      <c r="K5" s="470"/>
      <c r="L5" s="157">
        <f>'Hours Summary'!C18+'Hours Summary'!D18</f>
        <v>0</v>
      </c>
      <c r="M5" s="58"/>
      <c r="N5" s="58"/>
      <c r="O5" s="58"/>
    </row>
    <row r="6" spans="2:17" ht="28.5" customHeight="1" thickBot="1" x14ac:dyDescent="0.25">
      <c r="B6" s="266">
        <f>G4-D6</f>
        <v>0</v>
      </c>
      <c r="C6" s="262">
        <f>SUM(I8:I36)/60</f>
        <v>0</v>
      </c>
      <c r="D6" s="263">
        <f>SUM(K8:K36)</f>
        <v>0</v>
      </c>
      <c r="E6" s="211">
        <f>January!E6+D6</f>
        <v>0</v>
      </c>
      <c r="F6" s="10"/>
      <c r="G6" s="10"/>
      <c r="I6" s="213">
        <f>August!B6-E6</f>
        <v>0</v>
      </c>
      <c r="J6" s="471" t="s">
        <v>90</v>
      </c>
      <c r="K6" s="472"/>
      <c r="L6" s="187">
        <f>'Hours Summary'!C19+'Hours Summary'!D19</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0" x14ac:dyDescent="0.15">
      <c r="B8" s="286">
        <v>43862</v>
      </c>
      <c r="C8" s="309"/>
      <c r="D8" s="309"/>
      <c r="E8" s="309"/>
      <c r="F8" s="309"/>
      <c r="G8" s="297"/>
      <c r="H8" s="298"/>
      <c r="I8" s="184">
        <f t="shared" ref="I8:I35" si="0">E8</f>
        <v>0</v>
      </c>
      <c r="J8" s="264">
        <f t="shared" ref="J8:J35" si="1">IFERROR(C8+D8+F8+H8,0)</f>
        <v>0</v>
      </c>
      <c r="K8" s="199">
        <f t="shared" ref="K8:K35" si="2">IFERROR(J8/60,0)</f>
        <v>0</v>
      </c>
      <c r="L8" s="153"/>
    </row>
    <row r="9" spans="2:17" ht="20" x14ac:dyDescent="0.15">
      <c r="B9" s="286">
        <v>43863</v>
      </c>
      <c r="C9" s="296"/>
      <c r="D9" s="296"/>
      <c r="E9" s="296"/>
      <c r="F9" s="296"/>
      <c r="G9" s="297"/>
      <c r="H9" s="298"/>
      <c r="I9" s="184">
        <f t="shared" si="0"/>
        <v>0</v>
      </c>
      <c r="J9" s="264">
        <f t="shared" si="1"/>
        <v>0</v>
      </c>
      <c r="K9" s="199">
        <f t="shared" si="2"/>
        <v>0</v>
      </c>
    </row>
    <row r="10" spans="2:17" ht="20" x14ac:dyDescent="0.15">
      <c r="B10" s="280">
        <v>43864</v>
      </c>
      <c r="C10" s="303"/>
      <c r="D10" s="303"/>
      <c r="E10" s="303"/>
      <c r="F10" s="300"/>
      <c r="G10" s="301"/>
      <c r="H10" s="302"/>
      <c r="I10" s="184">
        <f t="shared" si="0"/>
        <v>0</v>
      </c>
      <c r="J10" s="264">
        <f t="shared" si="1"/>
        <v>0</v>
      </c>
      <c r="K10" s="199">
        <f t="shared" si="2"/>
        <v>0</v>
      </c>
    </row>
    <row r="11" spans="2:17" ht="20" x14ac:dyDescent="0.15">
      <c r="B11" s="280">
        <v>43865</v>
      </c>
      <c r="C11" s="303"/>
      <c r="D11" s="303"/>
      <c r="E11" s="303"/>
      <c r="F11" s="300"/>
      <c r="G11" s="301"/>
      <c r="H11" s="302"/>
      <c r="I11" s="184">
        <f t="shared" si="0"/>
        <v>0</v>
      </c>
      <c r="J11" s="264">
        <f t="shared" si="1"/>
        <v>0</v>
      </c>
      <c r="K11" s="199">
        <f t="shared" si="2"/>
        <v>0</v>
      </c>
    </row>
    <row r="12" spans="2:17" ht="20" x14ac:dyDescent="0.15">
      <c r="B12" s="280">
        <v>43866</v>
      </c>
      <c r="C12" s="303"/>
      <c r="D12" s="303"/>
      <c r="E12" s="303"/>
      <c r="F12" s="300"/>
      <c r="G12" s="301"/>
      <c r="H12" s="302"/>
      <c r="I12" s="184">
        <f t="shared" si="0"/>
        <v>0</v>
      </c>
      <c r="J12" s="264">
        <f t="shared" si="1"/>
        <v>0</v>
      </c>
      <c r="K12" s="199">
        <f t="shared" si="2"/>
        <v>0</v>
      </c>
    </row>
    <row r="13" spans="2:17" ht="20" x14ac:dyDescent="0.15">
      <c r="B13" s="280">
        <v>43867</v>
      </c>
      <c r="C13" s="304"/>
      <c r="D13" s="304"/>
      <c r="E13" s="304"/>
      <c r="F13" s="304"/>
      <c r="G13" s="301"/>
      <c r="H13" s="302"/>
      <c r="I13" s="184">
        <f t="shared" si="0"/>
        <v>0</v>
      </c>
      <c r="J13" s="264">
        <f t="shared" si="1"/>
        <v>0</v>
      </c>
      <c r="K13" s="199">
        <f t="shared" si="2"/>
        <v>0</v>
      </c>
    </row>
    <row r="14" spans="2:17" ht="20" x14ac:dyDescent="0.15">
      <c r="B14" s="280">
        <v>43868</v>
      </c>
      <c r="C14" s="304"/>
      <c r="D14" s="304"/>
      <c r="E14" s="304"/>
      <c r="F14" s="304"/>
      <c r="G14" s="301"/>
      <c r="H14" s="302"/>
      <c r="I14" s="184">
        <f t="shared" si="0"/>
        <v>0</v>
      </c>
      <c r="J14" s="264">
        <f t="shared" si="1"/>
        <v>0</v>
      </c>
      <c r="K14" s="199">
        <f t="shared" si="2"/>
        <v>0</v>
      </c>
    </row>
    <row r="15" spans="2:17" ht="20" x14ac:dyDescent="0.15">
      <c r="B15" s="286">
        <v>43869</v>
      </c>
      <c r="C15" s="309"/>
      <c r="D15" s="309"/>
      <c r="E15" s="309"/>
      <c r="F15" s="309"/>
      <c r="G15" s="297"/>
      <c r="H15" s="298"/>
      <c r="I15" s="184">
        <f t="shared" si="0"/>
        <v>0</v>
      </c>
      <c r="J15" s="264">
        <f t="shared" si="1"/>
        <v>0</v>
      </c>
      <c r="K15" s="199">
        <f t="shared" si="2"/>
        <v>0</v>
      </c>
    </row>
    <row r="16" spans="2:17" ht="20" x14ac:dyDescent="0.15">
      <c r="B16" s="286">
        <v>43870</v>
      </c>
      <c r="C16" s="296"/>
      <c r="D16" s="296"/>
      <c r="E16" s="296"/>
      <c r="F16" s="296"/>
      <c r="G16" s="297"/>
      <c r="H16" s="298"/>
      <c r="I16" s="184">
        <f t="shared" si="0"/>
        <v>0</v>
      </c>
      <c r="J16" s="264">
        <f t="shared" si="1"/>
        <v>0</v>
      </c>
      <c r="K16" s="199">
        <f t="shared" si="2"/>
        <v>0</v>
      </c>
    </row>
    <row r="17" spans="2:11" ht="20" x14ac:dyDescent="0.15">
      <c r="B17" s="280">
        <v>43871</v>
      </c>
      <c r="C17" s="303"/>
      <c r="D17" s="303"/>
      <c r="E17" s="303"/>
      <c r="F17" s="300"/>
      <c r="G17" s="301"/>
      <c r="H17" s="302"/>
      <c r="I17" s="184">
        <f t="shared" si="0"/>
        <v>0</v>
      </c>
      <c r="J17" s="264">
        <f t="shared" si="1"/>
        <v>0</v>
      </c>
      <c r="K17" s="199">
        <f t="shared" si="2"/>
        <v>0</v>
      </c>
    </row>
    <row r="18" spans="2:11" ht="20" x14ac:dyDescent="0.15">
      <c r="B18" s="280">
        <v>43872</v>
      </c>
      <c r="C18" s="304"/>
      <c r="D18" s="304"/>
      <c r="E18" s="304"/>
      <c r="F18" s="304"/>
      <c r="G18" s="301"/>
      <c r="H18" s="302"/>
      <c r="I18" s="184">
        <f t="shared" si="0"/>
        <v>0</v>
      </c>
      <c r="J18" s="264">
        <f t="shared" si="1"/>
        <v>0</v>
      </c>
      <c r="K18" s="199">
        <f t="shared" si="2"/>
        <v>0</v>
      </c>
    </row>
    <row r="19" spans="2:11" ht="20" x14ac:dyDescent="0.15">
      <c r="B19" s="280">
        <v>43873</v>
      </c>
      <c r="C19" s="304"/>
      <c r="D19" s="304"/>
      <c r="E19" s="304"/>
      <c r="F19" s="304"/>
      <c r="G19" s="301"/>
      <c r="H19" s="302"/>
      <c r="I19" s="184">
        <f t="shared" si="0"/>
        <v>0</v>
      </c>
      <c r="J19" s="264">
        <f t="shared" si="1"/>
        <v>0</v>
      </c>
      <c r="K19" s="199">
        <f t="shared" si="2"/>
        <v>0</v>
      </c>
    </row>
    <row r="20" spans="2:11" ht="20" x14ac:dyDescent="0.15">
      <c r="B20" s="280">
        <v>43874</v>
      </c>
      <c r="C20" s="304"/>
      <c r="D20" s="304"/>
      <c r="E20" s="304"/>
      <c r="F20" s="304"/>
      <c r="G20" s="301"/>
      <c r="H20" s="302"/>
      <c r="I20" s="184">
        <f t="shared" si="0"/>
        <v>0</v>
      </c>
      <c r="J20" s="264">
        <f t="shared" si="1"/>
        <v>0</v>
      </c>
      <c r="K20" s="199">
        <f t="shared" si="2"/>
        <v>0</v>
      </c>
    </row>
    <row r="21" spans="2:11" ht="20" x14ac:dyDescent="0.15">
      <c r="B21" s="280">
        <v>43875</v>
      </c>
      <c r="C21" s="304"/>
      <c r="D21" s="304"/>
      <c r="E21" s="304"/>
      <c r="F21" s="304"/>
      <c r="G21" s="301"/>
      <c r="H21" s="302"/>
      <c r="I21" s="184">
        <f t="shared" si="0"/>
        <v>0</v>
      </c>
      <c r="J21" s="264">
        <f t="shared" si="1"/>
        <v>0</v>
      </c>
      <c r="K21" s="199">
        <f t="shared" si="2"/>
        <v>0</v>
      </c>
    </row>
    <row r="22" spans="2:11" ht="20" x14ac:dyDescent="0.15">
      <c r="B22" s="286">
        <v>43876</v>
      </c>
      <c r="C22" s="309"/>
      <c r="D22" s="309"/>
      <c r="E22" s="309"/>
      <c r="F22" s="309"/>
      <c r="G22" s="297"/>
      <c r="H22" s="298"/>
      <c r="I22" s="184">
        <f t="shared" si="0"/>
        <v>0</v>
      </c>
      <c r="J22" s="264">
        <f t="shared" si="1"/>
        <v>0</v>
      </c>
      <c r="K22" s="199">
        <f t="shared" si="2"/>
        <v>0</v>
      </c>
    </row>
    <row r="23" spans="2:11" ht="20" x14ac:dyDescent="0.15">
      <c r="B23" s="286">
        <v>43877</v>
      </c>
      <c r="C23" s="296"/>
      <c r="D23" s="296"/>
      <c r="E23" s="296"/>
      <c r="F23" s="296"/>
      <c r="G23" s="297"/>
      <c r="H23" s="298"/>
      <c r="I23" s="184">
        <f t="shared" si="0"/>
        <v>0</v>
      </c>
      <c r="J23" s="264">
        <f t="shared" si="1"/>
        <v>0</v>
      </c>
      <c r="K23" s="199">
        <f t="shared" si="2"/>
        <v>0</v>
      </c>
    </row>
    <row r="24" spans="2:11" ht="20" x14ac:dyDescent="0.15">
      <c r="B24" s="286">
        <v>43878</v>
      </c>
      <c r="C24" s="309"/>
      <c r="D24" s="309"/>
      <c r="E24" s="309"/>
      <c r="F24" s="309"/>
      <c r="G24" s="299" t="s">
        <v>147</v>
      </c>
      <c r="H24" s="298"/>
      <c r="I24" s="184">
        <f t="shared" si="0"/>
        <v>0</v>
      </c>
      <c r="J24" s="264">
        <f t="shared" si="1"/>
        <v>0</v>
      </c>
      <c r="K24" s="199">
        <f t="shared" si="2"/>
        <v>0</v>
      </c>
    </row>
    <row r="25" spans="2:11" ht="19.5" customHeight="1" x14ac:dyDescent="0.15">
      <c r="B25" s="280">
        <v>43879</v>
      </c>
      <c r="C25" s="304"/>
      <c r="D25" s="304"/>
      <c r="E25" s="304"/>
      <c r="F25" s="304"/>
      <c r="G25" s="301"/>
      <c r="H25" s="302"/>
      <c r="I25" s="184">
        <f t="shared" si="0"/>
        <v>0</v>
      </c>
      <c r="J25" s="264">
        <f t="shared" si="1"/>
        <v>0</v>
      </c>
      <c r="K25" s="199">
        <f t="shared" si="2"/>
        <v>0</v>
      </c>
    </row>
    <row r="26" spans="2:11" ht="20" x14ac:dyDescent="0.15">
      <c r="B26" s="280">
        <v>43880</v>
      </c>
      <c r="C26" s="304"/>
      <c r="D26" s="304"/>
      <c r="E26" s="304"/>
      <c r="F26" s="304"/>
      <c r="G26" s="301"/>
      <c r="H26" s="302"/>
      <c r="I26" s="184">
        <f t="shared" si="0"/>
        <v>0</v>
      </c>
      <c r="J26" s="264">
        <f t="shared" si="1"/>
        <v>0</v>
      </c>
      <c r="K26" s="199">
        <f t="shared" si="2"/>
        <v>0</v>
      </c>
    </row>
    <row r="27" spans="2:11" ht="20" x14ac:dyDescent="0.15">
      <c r="B27" s="280">
        <v>43881</v>
      </c>
      <c r="C27" s="304"/>
      <c r="D27" s="304"/>
      <c r="E27" s="304"/>
      <c r="F27" s="304"/>
      <c r="G27" s="301"/>
      <c r="H27" s="302"/>
      <c r="I27" s="184">
        <f t="shared" si="0"/>
        <v>0</v>
      </c>
      <c r="J27" s="264">
        <f t="shared" si="1"/>
        <v>0</v>
      </c>
      <c r="K27" s="199">
        <f t="shared" si="2"/>
        <v>0</v>
      </c>
    </row>
    <row r="28" spans="2:11" ht="20" x14ac:dyDescent="0.15">
      <c r="B28" s="280">
        <v>43882</v>
      </c>
      <c r="C28" s="304"/>
      <c r="D28" s="304"/>
      <c r="E28" s="304"/>
      <c r="F28" s="304"/>
      <c r="G28" s="301" t="s">
        <v>0</v>
      </c>
      <c r="H28" s="302"/>
      <c r="I28" s="184">
        <f t="shared" si="0"/>
        <v>0</v>
      </c>
      <c r="J28" s="264">
        <f t="shared" si="1"/>
        <v>0</v>
      </c>
      <c r="K28" s="199">
        <f t="shared" si="2"/>
        <v>0</v>
      </c>
    </row>
    <row r="29" spans="2:11" ht="20" x14ac:dyDescent="0.15">
      <c r="B29" s="286">
        <v>43883</v>
      </c>
      <c r="C29" s="309"/>
      <c r="D29" s="309"/>
      <c r="E29" s="309"/>
      <c r="F29" s="309"/>
      <c r="G29" s="297"/>
      <c r="H29" s="298"/>
      <c r="I29" s="184">
        <f t="shared" si="0"/>
        <v>0</v>
      </c>
      <c r="J29" s="264">
        <f t="shared" si="1"/>
        <v>0</v>
      </c>
      <c r="K29" s="199">
        <f t="shared" si="2"/>
        <v>0</v>
      </c>
    </row>
    <row r="30" spans="2:11" ht="20" x14ac:dyDescent="0.15">
      <c r="B30" s="286">
        <v>43884</v>
      </c>
      <c r="C30" s="296"/>
      <c r="D30" s="296"/>
      <c r="E30" s="296"/>
      <c r="F30" s="296"/>
      <c r="G30" s="297"/>
      <c r="H30" s="298"/>
      <c r="I30" s="184">
        <f t="shared" si="0"/>
        <v>0</v>
      </c>
      <c r="J30" s="264">
        <f t="shared" si="1"/>
        <v>0</v>
      </c>
      <c r="K30" s="199">
        <f t="shared" si="2"/>
        <v>0</v>
      </c>
    </row>
    <row r="31" spans="2:11" ht="20" x14ac:dyDescent="0.15">
      <c r="B31" s="280">
        <v>43885</v>
      </c>
      <c r="C31" s="304"/>
      <c r="D31" s="304"/>
      <c r="E31" s="304"/>
      <c r="F31" s="304"/>
      <c r="G31" s="301"/>
      <c r="H31" s="302"/>
      <c r="I31" s="184">
        <f t="shared" si="0"/>
        <v>0</v>
      </c>
      <c r="J31" s="264">
        <f t="shared" si="1"/>
        <v>0</v>
      </c>
      <c r="K31" s="199">
        <f t="shared" si="2"/>
        <v>0</v>
      </c>
    </row>
    <row r="32" spans="2:11" ht="20" x14ac:dyDescent="0.15">
      <c r="B32" s="280">
        <v>43886</v>
      </c>
      <c r="C32" s="304"/>
      <c r="D32" s="304"/>
      <c r="E32" s="304"/>
      <c r="F32" s="304"/>
      <c r="G32" s="301"/>
      <c r="H32" s="302"/>
      <c r="I32" s="184">
        <f t="shared" si="0"/>
        <v>0</v>
      </c>
      <c r="J32" s="264">
        <f t="shared" si="1"/>
        <v>0</v>
      </c>
      <c r="K32" s="199">
        <f t="shared" si="2"/>
        <v>0</v>
      </c>
    </row>
    <row r="33" spans="2:11" ht="20" x14ac:dyDescent="0.15">
      <c r="B33" s="280">
        <v>43887</v>
      </c>
      <c r="C33" s="304"/>
      <c r="D33" s="304"/>
      <c r="E33" s="304"/>
      <c r="F33" s="304"/>
      <c r="G33" s="301"/>
      <c r="H33" s="302"/>
      <c r="I33" s="184">
        <f t="shared" si="0"/>
        <v>0</v>
      </c>
      <c r="J33" s="264">
        <f t="shared" si="1"/>
        <v>0</v>
      </c>
      <c r="K33" s="199">
        <f t="shared" si="2"/>
        <v>0</v>
      </c>
    </row>
    <row r="34" spans="2:11" ht="20" x14ac:dyDescent="0.15">
      <c r="B34" s="280">
        <v>43888</v>
      </c>
      <c r="C34" s="304"/>
      <c r="D34" s="304"/>
      <c r="E34" s="304"/>
      <c r="F34" s="304"/>
      <c r="G34" s="301"/>
      <c r="H34" s="302"/>
      <c r="I34" s="184">
        <f t="shared" si="0"/>
        <v>0</v>
      </c>
      <c r="J34" s="264">
        <f t="shared" si="1"/>
        <v>0</v>
      </c>
      <c r="K34" s="199">
        <f t="shared" si="2"/>
        <v>0</v>
      </c>
    </row>
    <row r="35" spans="2:11" ht="20" x14ac:dyDescent="0.15">
      <c r="B35" s="280">
        <v>43889</v>
      </c>
      <c r="C35" s="303"/>
      <c r="D35" s="303"/>
      <c r="E35" s="303"/>
      <c r="F35" s="303"/>
      <c r="G35" s="308"/>
      <c r="H35" s="302"/>
      <c r="I35" s="196">
        <f t="shared" si="0"/>
        <v>0</v>
      </c>
      <c r="J35" s="264">
        <f t="shared" si="1"/>
        <v>0</v>
      </c>
      <c r="K35" s="199">
        <f t="shared" si="2"/>
        <v>0</v>
      </c>
    </row>
    <row r="36" spans="2:11" ht="20.25" customHeight="1" thickBot="1" x14ac:dyDescent="0.2">
      <c r="B36" s="321">
        <v>43890</v>
      </c>
      <c r="C36" s="337"/>
      <c r="D36" s="337"/>
      <c r="E36" s="337"/>
      <c r="F36" s="337"/>
      <c r="G36" s="323"/>
      <c r="H36" s="324"/>
      <c r="I36" s="328">
        <f>E36</f>
        <v>0</v>
      </c>
      <c r="J36" s="329">
        <f>IFERROR(C36+D36+F36+H36,0)</f>
        <v>0</v>
      </c>
      <c r="K36" s="204">
        <f>IFERROR(J36/60,0)</f>
        <v>0</v>
      </c>
    </row>
    <row r="37" spans="2:11" ht="42" customHeight="1" thickTop="1" x14ac:dyDescent="0.2">
      <c r="B37" s="197"/>
      <c r="C37" s="197"/>
      <c r="D37" s="197"/>
      <c r="E37" s="197"/>
      <c r="F37" s="197"/>
      <c r="G37" s="197"/>
      <c r="H37" s="197"/>
      <c r="I37" s="40"/>
    </row>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InputMessage="1" showErrorMessage="1" prompt="adsfa" sqref="H2" xr:uid="{00000000-0002-0000-1700-000000000000}"/>
    <dataValidation allowBlank="1" showInputMessage="1" showErrorMessage="1" prompt="Total Assignable Hours Worked to date are automatically calculated in cell below" sqref="I4 E5" xr:uid="{00000000-0002-0000-1700-000001000000}"/>
    <dataValidation allowBlank="1" showInputMessage="1" showErrorMessage="1" prompt="Total Assignable Hours Worked to date automatically calculated in this cell." sqref="E6 I6" xr:uid="{00000000-0002-0000-1700-000002000000}"/>
    <dataValidation allowBlank="1" showInputMessage="1" showErrorMessage="1" prompt="Assigned Hours Worked are automatically calculated in this column under this heading." sqref="J7:K7" xr:uid="{00000000-0002-0000-1700-000003000000}"/>
    <dataValidation allowBlank="1" showInputMessage="1" showErrorMessage="1" prompt="Enter Assigned Time After School in this column under this heading." sqref="H7 I8:I34" xr:uid="{00000000-0002-0000-1700-000004000000}"/>
    <dataValidation allowBlank="1" showInputMessage="1" showErrorMessage="1" prompt="Enter Date in this column under this heading. Use heading filters to find specific entries" sqref="B7" xr:uid="{00000000-0002-0000-1700-000005000000}"/>
    <dataValidation allowBlank="1" showInputMessage="1" showErrorMessage="1" prompt="Total Hours Worked are automatically calculated in this cell" sqref="C6:D6" xr:uid="{00000000-0002-0000-1700-000006000000}"/>
    <dataValidation allowBlank="1" showInputMessage="1" showErrorMessage="1" prompt="Enter Total Work Week Hours in this cell" sqref="B6" xr:uid="{00000000-0002-0000-1700-000007000000}"/>
    <dataValidation allowBlank="1" showInputMessage="1" showErrorMessage="1" prompt="Regular Hours are automatically calculated in cell below" sqref="C5" xr:uid="{00000000-0002-0000-1700-000008000000}"/>
    <dataValidation allowBlank="1" showInputMessage="1" showErrorMessage="1" prompt="Total Assignable Hours Worked are automatically calculated in cell below" sqref="D5" xr:uid="{00000000-0002-0000-1700-000009000000}"/>
    <dataValidation allowBlank="1" showInputMessage="1" showErrorMessage="1" prompt="Enter Total Assignable Hours in cell below" sqref="B5" xr:uid="{00000000-0002-0000-1700-00000A000000}"/>
    <dataValidation allowBlank="1" showInputMessage="1" showErrorMessage="1" prompt="Enter School Name in this cell" sqref="C3" xr:uid="{00000000-0002-0000-1700-00000B000000}"/>
    <dataValidation allowBlank="1" showInputMessage="1" showErrorMessage="1" prompt="Enter School Name in cell to the right" sqref="B3" xr:uid="{00000000-0002-0000-1700-00000C000000}"/>
    <dataValidation allowBlank="1" showInputMessage="1" showErrorMessage="1" prompt="Enter Teacher's FTE in this cell" sqref="D2" xr:uid="{00000000-0002-0000-1700-00000D000000}"/>
    <dataValidation allowBlank="1" showInputMessage="1" showErrorMessage="1" prompt="Enter Teacher Name in this cell" sqref="C2" xr:uid="{00000000-0002-0000-1700-00000E000000}"/>
    <dataValidation allowBlank="1" showInputMessage="1" showErrorMessage="1" prompt="Enter Teacher Name and FTE in cells to the right" sqref="B2" xr:uid="{00000000-0002-0000-1700-00000F000000}"/>
    <dataValidation allowBlank="1" showInputMessage="1" showErrorMessage="1" prompt="Enter Teacher and School details in cells below" sqref="B1" xr:uid="{00000000-0002-0000-17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700-000011000000}"/>
    <dataValidation allowBlank="1" showErrorMessage="1" sqref="A2:A1048576 F5:G6 I2 L1:L6 F2:G3 R7:XFD35 P7:Q9 J8:L35 P1:XFD6 M10:Q35 N1:O2 M5:N7 O3:O7 I35 B37:K1048576 H36:K36 L36:XFD1048576 H16:H17 H23 H30 H9:H12 B8:F36" xr:uid="{00000000-0002-0000-1700-000012000000}"/>
  </dataValidations>
  <hyperlinks>
    <hyperlink ref="I2" location="Summary!A1" display="Summary!A1" xr:uid="{00000000-0004-0000-1700-000000000000}"/>
    <hyperlink ref="I2:I3" location="'Hours Summary'!A1" display="Return to Main" xr:uid="{00000000-0004-0000-1700-000001000000}"/>
    <hyperlink ref="J2" location="'Mon-Day 1-S1'!Print_Titles" display="MON | Day 1 - Sem 1" xr:uid="{00000000-0004-0000-1700-000002000000}"/>
    <hyperlink ref="J3" location="'Tue-Day 2-S1'!Print_Titles" display="TUE | Day 2 - Sem 1" xr:uid="{00000000-0004-0000-1700-000003000000}"/>
    <hyperlink ref="J4" location="'Wed-Day 3-S1'!Print_Titles" display="WED | Day 3 - Sem 1" xr:uid="{00000000-0004-0000-1700-000004000000}"/>
    <hyperlink ref="J5" location="'Thu-Day 4-S1'!Print_Titles" display="THU | Day 4 - Sem 1" xr:uid="{00000000-0004-0000-1700-000005000000}"/>
    <hyperlink ref="J6" location="'Fri-Day 5-S1'!Print_Titles" display="FRI | Day 5 - Sem 1" xr:uid="{00000000-0004-0000-1700-000006000000}"/>
    <hyperlink ref="M2" location="'Day 6-S2'!A1" display="Day 6 - Sem 1" xr:uid="{00000000-0004-0000-1700-000007000000}"/>
    <hyperlink ref="M3" location="'Early Out 1-S2'!A1" display="Early Out 1 - Sem 1" xr:uid="{00000000-0004-0000-1700-000008000000}"/>
    <hyperlink ref="M4" location="'Early Out 2-S2'!A1" display="Early Out 2 - Sem 1" xr:uid="{00000000-0004-0000-1700-000009000000}"/>
    <hyperlink ref="J2:K2" location="'Mon-Day 1-S2'!A1" display="MON | Day 1 - Sem 1" xr:uid="{00000000-0004-0000-1700-00000A000000}"/>
    <hyperlink ref="J3:K3" location="'Tue-Day 2-S2'!A1" display="TUE | Day 2 - Sem 1" xr:uid="{00000000-0004-0000-1700-00000B000000}"/>
    <hyperlink ref="J4:K4" location="'Wed-Day 3-S2'!A1" display="WED | Day 3 - Sem 1" xr:uid="{00000000-0004-0000-1700-00000C000000}"/>
    <hyperlink ref="J5:K5" location="'Thu-Day 4-S2'!A1" display="THU | Day 4 - Sem 1" xr:uid="{00000000-0004-0000-1700-00000D000000}"/>
    <hyperlink ref="J6:K6" location="'Fri-Day 5-S2'!A1" display="FRI | Day 5 - Sem 1" xr:uid="{00000000-0004-0000-1700-00000E000000}"/>
  </hyperlinks>
  <printOptions horizontalCentered="1"/>
  <pageMargins left="0.25" right="0.25" top="0.75" bottom="0.75" header="0.3" footer="0.3"/>
  <pageSetup scale="87" fitToHeight="0" orientation="landscape" r:id="rId1"/>
  <headerFooter differentFirst="1">
    <oddFooter>Page &amp;P of &amp;N</oddFooter>
  </headerFooter>
  <ignoredErrors>
    <ignoredError sqref="I18:I26" unlockedFormula="1"/>
  </ignoredErrors>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71D84751-3E4A-6149-BD9A-9A5856E554A6}">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4"/>
    <pageSetUpPr fitToPage="1"/>
  </sheetPr>
  <dimension ref="B1:Q39"/>
  <sheetViews>
    <sheetView showGridLines="0" zoomScale="75" zoomScaleNormal="75" workbookViewId="0">
      <pane xSplit="14" ySplit="7" topLeftCell="O8" activePane="bottomRight" state="frozen"/>
      <selection activeCell="E6" sqref="B6:E6"/>
      <selection pane="topRight" activeCell="E6" sqref="B6:E6"/>
      <selection pane="bottomLeft" activeCell="E6" sqref="B6:E6"/>
      <selection pane="bottomRight" activeCell="D2" sqref="D2"/>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7" style="15" customWidth="1"/>
    <col min="10" max="10" width="12.1640625" style="9" customWidth="1"/>
    <col min="11" max="11" width="23.1640625" style="9" customWidth="1"/>
    <col min="12" max="12" width="13.1640625" style="9" customWidth="1"/>
    <col min="13" max="13" width="14.83203125" style="9" customWidth="1"/>
    <col min="14" max="14" width="9.83203125" style="9" customWidth="1"/>
    <col min="15" max="15" width="1.83203125" style="9" customWidth="1"/>
    <col min="16" max="16384" width="9" style="9"/>
  </cols>
  <sheetData>
    <row r="1" spans="2:17" ht="35.25" customHeight="1" thickTop="1" thickBot="1" x14ac:dyDescent="0.35">
      <c r="B1" s="486" t="s">
        <v>66</v>
      </c>
      <c r="C1" s="486"/>
      <c r="D1" s="486"/>
      <c r="E1" s="486"/>
      <c r="F1" s="486"/>
      <c r="G1" s="486"/>
      <c r="H1" s="486"/>
      <c r="I1" s="487"/>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86</v>
      </c>
      <c r="K2" s="462"/>
      <c r="L2" s="154">
        <f>'Hours Summary'!C15+'Hours Summary'!D15</f>
        <v>0</v>
      </c>
      <c r="M2" s="185" t="s">
        <v>91</v>
      </c>
      <c r="N2" s="186">
        <f>'Hours Summary'!C20+'Hours Summary'!D20</f>
        <v>0</v>
      </c>
      <c r="O2" s="58"/>
    </row>
    <row r="3" spans="2:17" ht="46.5" customHeight="1" thickBot="1" x14ac:dyDescent="0.2">
      <c r="B3" s="123" t="s">
        <v>23</v>
      </c>
      <c r="C3" s="467" t="str">
        <f>August!C3</f>
        <v>Type School Name</v>
      </c>
      <c r="D3" s="467"/>
      <c r="E3" s="468"/>
      <c r="F3" s="43" t="s">
        <v>44</v>
      </c>
      <c r="G3" s="109">
        <f>'Hours Summary'!G12</f>
        <v>0</v>
      </c>
      <c r="H3" s="476"/>
      <c r="I3" s="489"/>
      <c r="J3" s="463" t="s">
        <v>87</v>
      </c>
      <c r="K3" s="464"/>
      <c r="L3" s="155">
        <f>'Hours Summary'!C16+'Hours Summary'!D16</f>
        <v>0</v>
      </c>
      <c r="M3" s="160" t="s">
        <v>92</v>
      </c>
      <c r="N3" s="161">
        <f>'Hours Summary'!C21+'Hours Summary'!D21</f>
        <v>0</v>
      </c>
      <c r="O3" s="58"/>
    </row>
    <row r="4" spans="2:17" ht="75.75" customHeight="1" thickBot="1" x14ac:dyDescent="0.2">
      <c r="B4" s="110" t="s">
        <v>146</v>
      </c>
      <c r="C4" s="277" t="str">
        <f>'Hours Summary'!H3</f>
        <v>Typical Assign. FTE</v>
      </c>
      <c r="D4" s="110" t="s">
        <v>71</v>
      </c>
      <c r="E4" s="207">
        <f>IFERROR(D2*1200,0)</f>
        <v>0</v>
      </c>
      <c r="F4" s="110" t="s">
        <v>132</v>
      </c>
      <c r="G4" s="207">
        <f>February!B6</f>
        <v>0</v>
      </c>
      <c r="I4" s="490" t="s">
        <v>27</v>
      </c>
      <c r="J4" s="465" t="s">
        <v>88</v>
      </c>
      <c r="K4" s="466"/>
      <c r="L4" s="156">
        <f>'Hours Summary'!C17+'Hours Summary'!D17</f>
        <v>0</v>
      </c>
      <c r="M4" s="158" t="s">
        <v>93</v>
      </c>
      <c r="N4" s="159">
        <f>'Hours Summary'!C22+'Hours Summary'!D22</f>
        <v>0</v>
      </c>
      <c r="O4" s="58"/>
    </row>
    <row r="5" spans="2:17" ht="76.5" customHeight="1" thickBot="1" x14ac:dyDescent="0.25">
      <c r="B5" s="258" t="s">
        <v>131</v>
      </c>
      <c r="C5" s="259" t="s">
        <v>115</v>
      </c>
      <c r="D5" s="260" t="s">
        <v>128</v>
      </c>
      <c r="E5" s="206" t="s">
        <v>55</v>
      </c>
      <c r="F5" s="10"/>
      <c r="G5" s="10"/>
      <c r="I5" s="491"/>
      <c r="J5" s="469" t="s">
        <v>89</v>
      </c>
      <c r="K5" s="470"/>
      <c r="L5" s="157">
        <f>'Hours Summary'!C18+'Hours Summary'!D18</f>
        <v>0</v>
      </c>
      <c r="M5" s="58"/>
      <c r="N5" s="58"/>
      <c r="O5" s="58"/>
    </row>
    <row r="6" spans="2:17" ht="28.5" customHeight="1" thickBot="1" x14ac:dyDescent="0.25">
      <c r="B6" s="266">
        <f>G4-D6</f>
        <v>0</v>
      </c>
      <c r="C6" s="262">
        <f>SUM(I8:I38)/60</f>
        <v>0</v>
      </c>
      <c r="D6" s="263">
        <f>SUM(K8:K38)</f>
        <v>0</v>
      </c>
      <c r="E6" s="211">
        <f>February!E6+D6</f>
        <v>0</v>
      </c>
      <c r="F6" s="10"/>
      <c r="G6" s="10"/>
      <c r="I6" s="213">
        <f>August!B6-E6</f>
        <v>0</v>
      </c>
      <c r="J6" s="471" t="s">
        <v>90</v>
      </c>
      <c r="K6" s="472"/>
      <c r="L6" s="187">
        <f>'Hours Summary'!C19+'Hours Summary'!D19</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0" x14ac:dyDescent="0.15">
      <c r="B8" s="286">
        <v>43891</v>
      </c>
      <c r="C8" s="338"/>
      <c r="D8" s="338"/>
      <c r="E8" s="338"/>
      <c r="F8" s="338"/>
      <c r="G8" s="339"/>
      <c r="H8" s="340"/>
      <c r="I8" s="184">
        <f t="shared" ref="I8:I38" si="0">E8</f>
        <v>0</v>
      </c>
      <c r="J8" s="264">
        <f t="shared" ref="J8:J38" si="1">IFERROR(C8+D8+F8+H8,0)</f>
        <v>0</v>
      </c>
      <c r="K8" s="199">
        <f t="shared" ref="K8:K38" si="2">IFERROR(J8/60,0)</f>
        <v>0</v>
      </c>
      <c r="L8" s="153"/>
    </row>
    <row r="9" spans="2:17" ht="20" x14ac:dyDescent="0.15">
      <c r="B9" s="280">
        <v>43892</v>
      </c>
      <c r="C9" s="300"/>
      <c r="D9" s="300"/>
      <c r="E9" s="300"/>
      <c r="F9" s="300"/>
      <c r="G9" s="301"/>
      <c r="H9" s="302"/>
      <c r="I9" s="184">
        <f t="shared" si="0"/>
        <v>0</v>
      </c>
      <c r="J9" s="264">
        <f t="shared" si="1"/>
        <v>0</v>
      </c>
      <c r="K9" s="199">
        <f t="shared" si="2"/>
        <v>0</v>
      </c>
    </row>
    <row r="10" spans="2:17" ht="20" x14ac:dyDescent="0.15">
      <c r="B10" s="280">
        <v>43893</v>
      </c>
      <c r="C10" s="303"/>
      <c r="D10" s="303"/>
      <c r="E10" s="303"/>
      <c r="F10" s="300"/>
      <c r="G10" s="301"/>
      <c r="H10" s="302"/>
      <c r="I10" s="184">
        <f t="shared" si="0"/>
        <v>0</v>
      </c>
      <c r="J10" s="264">
        <f t="shared" si="1"/>
        <v>0</v>
      </c>
      <c r="K10" s="199">
        <f t="shared" si="2"/>
        <v>0</v>
      </c>
    </row>
    <row r="11" spans="2:17" ht="20" x14ac:dyDescent="0.15">
      <c r="B11" s="280">
        <v>43894</v>
      </c>
      <c r="C11" s="300"/>
      <c r="D11" s="300"/>
      <c r="E11" s="300"/>
      <c r="F11" s="300"/>
      <c r="G11" s="301"/>
      <c r="H11" s="302"/>
      <c r="I11" s="184">
        <f t="shared" si="0"/>
        <v>0</v>
      </c>
      <c r="J11" s="264">
        <f t="shared" si="1"/>
        <v>0</v>
      </c>
      <c r="K11" s="199">
        <f t="shared" si="2"/>
        <v>0</v>
      </c>
    </row>
    <row r="12" spans="2:17" ht="20" x14ac:dyDescent="0.15">
      <c r="B12" s="280">
        <v>43895</v>
      </c>
      <c r="C12" s="303"/>
      <c r="D12" s="303"/>
      <c r="E12" s="303"/>
      <c r="F12" s="300"/>
      <c r="G12" s="301"/>
      <c r="H12" s="302"/>
      <c r="I12" s="184">
        <f t="shared" si="0"/>
        <v>0</v>
      </c>
      <c r="J12" s="264">
        <f t="shared" si="1"/>
        <v>0</v>
      </c>
      <c r="K12" s="199">
        <f t="shared" si="2"/>
        <v>0</v>
      </c>
    </row>
    <row r="13" spans="2:17" ht="20" x14ac:dyDescent="0.15">
      <c r="B13" s="280">
        <v>43896</v>
      </c>
      <c r="C13" s="304"/>
      <c r="D13" s="304"/>
      <c r="E13" s="304"/>
      <c r="F13" s="304"/>
      <c r="G13" s="301"/>
      <c r="H13" s="302"/>
      <c r="I13" s="184">
        <f t="shared" si="0"/>
        <v>0</v>
      </c>
      <c r="J13" s="264">
        <f t="shared" si="1"/>
        <v>0</v>
      </c>
      <c r="K13" s="199">
        <f t="shared" si="2"/>
        <v>0</v>
      </c>
    </row>
    <row r="14" spans="2:17" ht="20" x14ac:dyDescent="0.15">
      <c r="B14" s="286">
        <v>43897</v>
      </c>
      <c r="C14" s="338"/>
      <c r="D14" s="338"/>
      <c r="E14" s="338"/>
      <c r="F14" s="338"/>
      <c r="G14" s="339"/>
      <c r="H14" s="340"/>
      <c r="I14" s="184">
        <f t="shared" si="0"/>
        <v>0</v>
      </c>
      <c r="J14" s="264">
        <f t="shared" si="1"/>
        <v>0</v>
      </c>
      <c r="K14" s="199">
        <f t="shared" si="2"/>
        <v>0</v>
      </c>
    </row>
    <row r="15" spans="2:17" ht="20" x14ac:dyDescent="0.15">
      <c r="B15" s="286">
        <v>43898</v>
      </c>
      <c r="C15" s="338"/>
      <c r="D15" s="338"/>
      <c r="E15" s="338"/>
      <c r="F15" s="338"/>
      <c r="G15" s="339"/>
      <c r="H15" s="340"/>
      <c r="I15" s="184">
        <f t="shared" si="0"/>
        <v>0</v>
      </c>
      <c r="J15" s="264">
        <f t="shared" si="1"/>
        <v>0</v>
      </c>
      <c r="K15" s="199">
        <f t="shared" si="2"/>
        <v>0</v>
      </c>
    </row>
    <row r="16" spans="2:17" ht="20" x14ac:dyDescent="0.15">
      <c r="B16" s="280">
        <v>43899</v>
      </c>
      <c r="C16" s="300"/>
      <c r="D16" s="300"/>
      <c r="E16" s="300"/>
      <c r="F16" s="300"/>
      <c r="G16" s="301"/>
      <c r="H16" s="302"/>
      <c r="I16" s="184">
        <f t="shared" si="0"/>
        <v>0</v>
      </c>
      <c r="J16" s="264">
        <f t="shared" si="1"/>
        <v>0</v>
      </c>
      <c r="K16" s="199">
        <f t="shared" si="2"/>
        <v>0</v>
      </c>
    </row>
    <row r="17" spans="2:11" ht="20" x14ac:dyDescent="0.15">
      <c r="B17" s="280">
        <v>43900</v>
      </c>
      <c r="C17" s="303"/>
      <c r="D17" s="303"/>
      <c r="E17" s="303"/>
      <c r="F17" s="300"/>
      <c r="G17" s="301"/>
      <c r="H17" s="302"/>
      <c r="I17" s="184">
        <f t="shared" si="0"/>
        <v>0</v>
      </c>
      <c r="J17" s="264">
        <f t="shared" si="1"/>
        <v>0</v>
      </c>
      <c r="K17" s="199">
        <f t="shared" si="2"/>
        <v>0</v>
      </c>
    </row>
    <row r="18" spans="2:11" ht="20" x14ac:dyDescent="0.15">
      <c r="B18" s="280">
        <v>43901</v>
      </c>
      <c r="C18" s="300"/>
      <c r="D18" s="300"/>
      <c r="E18" s="300"/>
      <c r="F18" s="300"/>
      <c r="G18" s="301"/>
      <c r="H18" s="302"/>
      <c r="I18" s="184">
        <f t="shared" si="0"/>
        <v>0</v>
      </c>
      <c r="J18" s="264">
        <f t="shared" si="1"/>
        <v>0</v>
      </c>
      <c r="K18" s="199">
        <f t="shared" si="2"/>
        <v>0</v>
      </c>
    </row>
    <row r="19" spans="2:11" ht="20" x14ac:dyDescent="0.15">
      <c r="B19" s="280">
        <v>43902</v>
      </c>
      <c r="C19" s="304"/>
      <c r="D19" s="304"/>
      <c r="E19" s="304"/>
      <c r="F19" s="304"/>
      <c r="G19" s="301" t="s">
        <v>0</v>
      </c>
      <c r="H19" s="302"/>
      <c r="I19" s="184">
        <f t="shared" si="0"/>
        <v>0</v>
      </c>
      <c r="J19" s="264">
        <f t="shared" si="1"/>
        <v>0</v>
      </c>
      <c r="K19" s="199">
        <f t="shared" si="2"/>
        <v>0</v>
      </c>
    </row>
    <row r="20" spans="2:11" ht="20" x14ac:dyDescent="0.15">
      <c r="B20" s="280">
        <v>43903</v>
      </c>
      <c r="C20" s="304"/>
      <c r="D20" s="304"/>
      <c r="E20" s="304"/>
      <c r="F20" s="304"/>
      <c r="G20" s="301"/>
      <c r="H20" s="302"/>
      <c r="I20" s="184">
        <f t="shared" si="0"/>
        <v>0</v>
      </c>
      <c r="J20" s="264">
        <f t="shared" si="1"/>
        <v>0</v>
      </c>
      <c r="K20" s="199">
        <f t="shared" si="2"/>
        <v>0</v>
      </c>
    </row>
    <row r="21" spans="2:11" ht="20" x14ac:dyDescent="0.15">
      <c r="B21" s="286">
        <v>43904</v>
      </c>
      <c r="C21" s="338"/>
      <c r="D21" s="338"/>
      <c r="E21" s="338"/>
      <c r="F21" s="338"/>
      <c r="G21" s="339"/>
      <c r="H21" s="340"/>
      <c r="I21" s="184">
        <f t="shared" si="0"/>
        <v>0</v>
      </c>
      <c r="J21" s="264">
        <f t="shared" si="1"/>
        <v>0</v>
      </c>
      <c r="K21" s="199">
        <f t="shared" si="2"/>
        <v>0</v>
      </c>
    </row>
    <row r="22" spans="2:11" ht="20" x14ac:dyDescent="0.15">
      <c r="B22" s="286">
        <v>43905</v>
      </c>
      <c r="C22" s="338"/>
      <c r="D22" s="338"/>
      <c r="E22" s="338"/>
      <c r="F22" s="338"/>
      <c r="G22" s="339"/>
      <c r="H22" s="340"/>
      <c r="I22" s="184">
        <f t="shared" si="0"/>
        <v>0</v>
      </c>
      <c r="J22" s="264">
        <f t="shared" si="1"/>
        <v>0</v>
      </c>
      <c r="K22" s="199">
        <f t="shared" si="2"/>
        <v>0</v>
      </c>
    </row>
    <row r="23" spans="2:11" ht="20" x14ac:dyDescent="0.15">
      <c r="B23" s="280">
        <v>43906</v>
      </c>
      <c r="C23" s="300"/>
      <c r="D23" s="300"/>
      <c r="E23" s="300"/>
      <c r="F23" s="300"/>
      <c r="G23" s="301"/>
      <c r="H23" s="302"/>
      <c r="I23" s="184">
        <f t="shared" si="0"/>
        <v>0</v>
      </c>
      <c r="J23" s="264">
        <f t="shared" si="1"/>
        <v>0</v>
      </c>
      <c r="K23" s="199">
        <f t="shared" si="2"/>
        <v>0</v>
      </c>
    </row>
    <row r="24" spans="2:11" ht="20" x14ac:dyDescent="0.15">
      <c r="B24" s="280">
        <v>43907</v>
      </c>
      <c r="C24" s="303"/>
      <c r="D24" s="303"/>
      <c r="E24" s="303"/>
      <c r="F24" s="300"/>
      <c r="G24" s="301"/>
      <c r="H24" s="302"/>
      <c r="I24" s="184">
        <f t="shared" si="0"/>
        <v>0</v>
      </c>
      <c r="J24" s="264">
        <f t="shared" si="1"/>
        <v>0</v>
      </c>
      <c r="K24" s="199">
        <f t="shared" si="2"/>
        <v>0</v>
      </c>
    </row>
    <row r="25" spans="2:11" ht="20" x14ac:dyDescent="0.15">
      <c r="B25" s="280">
        <v>43908</v>
      </c>
      <c r="C25" s="300"/>
      <c r="D25" s="300"/>
      <c r="E25" s="300"/>
      <c r="F25" s="300"/>
      <c r="G25" s="301"/>
      <c r="H25" s="302"/>
      <c r="I25" s="184">
        <f t="shared" si="0"/>
        <v>0</v>
      </c>
      <c r="J25" s="264">
        <f t="shared" si="1"/>
        <v>0</v>
      </c>
      <c r="K25" s="199">
        <f t="shared" si="2"/>
        <v>0</v>
      </c>
    </row>
    <row r="26" spans="2:11" ht="20" x14ac:dyDescent="0.15">
      <c r="B26" s="280">
        <v>43909</v>
      </c>
      <c r="C26" s="304"/>
      <c r="D26" s="304"/>
      <c r="E26" s="304"/>
      <c r="F26" s="304"/>
      <c r="G26" s="301"/>
      <c r="H26" s="302"/>
      <c r="I26" s="184">
        <f t="shared" si="0"/>
        <v>0</v>
      </c>
      <c r="J26" s="264">
        <f t="shared" si="1"/>
        <v>0</v>
      </c>
      <c r="K26" s="199">
        <f t="shared" si="2"/>
        <v>0</v>
      </c>
    </row>
    <row r="27" spans="2:11" ht="20" x14ac:dyDescent="0.15">
      <c r="B27" s="280">
        <v>43910</v>
      </c>
      <c r="C27" s="304"/>
      <c r="D27" s="304"/>
      <c r="E27" s="304"/>
      <c r="F27" s="304"/>
      <c r="G27" s="301"/>
      <c r="H27" s="302"/>
      <c r="I27" s="184">
        <f t="shared" si="0"/>
        <v>0</v>
      </c>
      <c r="J27" s="264">
        <f t="shared" si="1"/>
        <v>0</v>
      </c>
      <c r="K27" s="199">
        <f t="shared" si="2"/>
        <v>0</v>
      </c>
    </row>
    <row r="28" spans="2:11" ht="20" x14ac:dyDescent="0.15">
      <c r="B28" s="286">
        <v>43911</v>
      </c>
      <c r="C28" s="338"/>
      <c r="D28" s="338"/>
      <c r="E28" s="338"/>
      <c r="F28" s="338"/>
      <c r="G28" s="339"/>
      <c r="H28" s="340"/>
      <c r="I28" s="184">
        <f t="shared" si="0"/>
        <v>0</v>
      </c>
      <c r="J28" s="264">
        <f t="shared" si="1"/>
        <v>0</v>
      </c>
      <c r="K28" s="199">
        <f t="shared" si="2"/>
        <v>0</v>
      </c>
    </row>
    <row r="29" spans="2:11" ht="20" x14ac:dyDescent="0.15">
      <c r="B29" s="286">
        <v>43912</v>
      </c>
      <c r="C29" s="338"/>
      <c r="D29" s="338"/>
      <c r="E29" s="338"/>
      <c r="F29" s="338"/>
      <c r="G29" s="339"/>
      <c r="H29" s="340"/>
      <c r="I29" s="184">
        <f t="shared" si="0"/>
        <v>0</v>
      </c>
      <c r="J29" s="264">
        <f t="shared" si="1"/>
        <v>0</v>
      </c>
      <c r="K29" s="199">
        <f t="shared" si="2"/>
        <v>0</v>
      </c>
    </row>
    <row r="30" spans="2:11" ht="20" x14ac:dyDescent="0.15">
      <c r="B30" s="280">
        <v>43913</v>
      </c>
      <c r="C30" s="300"/>
      <c r="D30" s="300"/>
      <c r="E30" s="300"/>
      <c r="F30" s="300"/>
      <c r="G30" s="301"/>
      <c r="H30" s="302"/>
      <c r="I30" s="184">
        <f t="shared" si="0"/>
        <v>0</v>
      </c>
      <c r="J30" s="264">
        <f t="shared" si="1"/>
        <v>0</v>
      </c>
      <c r="K30" s="199">
        <f t="shared" si="2"/>
        <v>0</v>
      </c>
    </row>
    <row r="31" spans="2:11" ht="20" x14ac:dyDescent="0.15">
      <c r="B31" s="280">
        <v>43914</v>
      </c>
      <c r="C31" s="303"/>
      <c r="D31" s="303"/>
      <c r="E31" s="303"/>
      <c r="F31" s="300"/>
      <c r="G31" s="301"/>
      <c r="H31" s="302"/>
      <c r="I31" s="184">
        <f t="shared" si="0"/>
        <v>0</v>
      </c>
      <c r="J31" s="264">
        <f t="shared" si="1"/>
        <v>0</v>
      </c>
      <c r="K31" s="199">
        <f t="shared" si="2"/>
        <v>0</v>
      </c>
    </row>
    <row r="32" spans="2:11" ht="20" x14ac:dyDescent="0.15">
      <c r="B32" s="280">
        <v>43915</v>
      </c>
      <c r="C32" s="300"/>
      <c r="D32" s="300"/>
      <c r="E32" s="300"/>
      <c r="F32" s="300"/>
      <c r="G32" s="301"/>
      <c r="H32" s="302"/>
      <c r="I32" s="184">
        <f t="shared" si="0"/>
        <v>0</v>
      </c>
      <c r="J32" s="264">
        <f t="shared" si="1"/>
        <v>0</v>
      </c>
      <c r="K32" s="199">
        <f t="shared" si="2"/>
        <v>0</v>
      </c>
    </row>
    <row r="33" spans="2:11" ht="20" x14ac:dyDescent="0.15">
      <c r="B33" s="280">
        <v>43916</v>
      </c>
      <c r="C33" s="304"/>
      <c r="D33" s="304"/>
      <c r="E33" s="304"/>
      <c r="F33" s="304"/>
      <c r="G33" s="301"/>
      <c r="H33" s="302"/>
      <c r="I33" s="184">
        <f t="shared" si="0"/>
        <v>0</v>
      </c>
      <c r="J33" s="264">
        <f t="shared" si="1"/>
        <v>0</v>
      </c>
      <c r="K33" s="199">
        <f t="shared" si="2"/>
        <v>0</v>
      </c>
    </row>
    <row r="34" spans="2:11" ht="20" x14ac:dyDescent="0.15">
      <c r="B34" s="280">
        <v>43917</v>
      </c>
      <c r="C34" s="304"/>
      <c r="D34" s="304"/>
      <c r="E34" s="304"/>
      <c r="F34" s="304"/>
      <c r="G34" s="301"/>
      <c r="H34" s="302"/>
      <c r="I34" s="184">
        <f t="shared" si="0"/>
        <v>0</v>
      </c>
      <c r="J34" s="264">
        <f t="shared" si="1"/>
        <v>0</v>
      </c>
      <c r="K34" s="199">
        <f t="shared" si="2"/>
        <v>0</v>
      </c>
    </row>
    <row r="35" spans="2:11" ht="20" x14ac:dyDescent="0.15">
      <c r="B35" s="286">
        <v>43918</v>
      </c>
      <c r="C35" s="338"/>
      <c r="D35" s="338"/>
      <c r="E35" s="338"/>
      <c r="F35" s="338"/>
      <c r="G35" s="339"/>
      <c r="H35" s="340"/>
      <c r="I35" s="196">
        <f t="shared" si="0"/>
        <v>0</v>
      </c>
      <c r="J35" s="264">
        <f t="shared" si="1"/>
        <v>0</v>
      </c>
      <c r="K35" s="199">
        <f t="shared" si="2"/>
        <v>0</v>
      </c>
    </row>
    <row r="36" spans="2:11" ht="20" x14ac:dyDescent="0.15">
      <c r="B36" s="286">
        <v>43919</v>
      </c>
      <c r="C36" s="338"/>
      <c r="D36" s="338"/>
      <c r="E36" s="338"/>
      <c r="F36" s="338"/>
      <c r="G36" s="339"/>
      <c r="H36" s="340"/>
      <c r="I36" s="196">
        <f t="shared" si="0"/>
        <v>0</v>
      </c>
      <c r="J36" s="264">
        <f t="shared" si="1"/>
        <v>0</v>
      </c>
      <c r="K36" s="199">
        <f t="shared" si="2"/>
        <v>0</v>
      </c>
    </row>
    <row r="37" spans="2:11" ht="20" x14ac:dyDescent="0.15">
      <c r="B37" s="280">
        <v>43920</v>
      </c>
      <c r="C37" s="341"/>
      <c r="D37" s="341"/>
      <c r="E37" s="341"/>
      <c r="F37" s="341"/>
      <c r="G37" s="342"/>
      <c r="H37" s="343"/>
      <c r="I37" s="196">
        <f t="shared" si="0"/>
        <v>0</v>
      </c>
      <c r="J37" s="264">
        <f t="shared" si="1"/>
        <v>0</v>
      </c>
      <c r="K37" s="203">
        <f t="shared" si="2"/>
        <v>0</v>
      </c>
    </row>
    <row r="38" spans="2:11" ht="21" thickBot="1" x14ac:dyDescent="0.2">
      <c r="B38" s="314">
        <v>43921</v>
      </c>
      <c r="C38" s="334"/>
      <c r="D38" s="334"/>
      <c r="E38" s="334"/>
      <c r="F38" s="334"/>
      <c r="G38" s="316"/>
      <c r="H38" s="317"/>
      <c r="I38" s="198">
        <f t="shared" si="0"/>
        <v>0</v>
      </c>
      <c r="J38" s="265">
        <f t="shared" si="1"/>
        <v>0</v>
      </c>
      <c r="K38" s="202">
        <f t="shared" si="2"/>
        <v>0</v>
      </c>
    </row>
    <row r="39" spans="2:11" ht="20.25" customHeight="1" thickTop="1" x14ac:dyDescent="0.15"/>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ErrorMessage="1" sqref="A2:A1048576 F5:G6 I2 M5:N7 I35:I38 F2:G3 M10:Q37 N1:N2 B39:XFD1048576 P7:Q9 J38:Q38 P1:XFD6 R7:XFD38 B8:F38 J8:L37 H30:H32 F38:H38 H16:H18 H23:H25 H9:H12 O1:O7 L1:L6" xr:uid="{00000000-0002-0000-18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800-000001000000}"/>
    <dataValidation allowBlank="1" showInputMessage="1" showErrorMessage="1" prompt="Enter Teacher and School details in cells below" sqref="B1" xr:uid="{00000000-0002-0000-1800-000002000000}"/>
    <dataValidation allowBlank="1" showInputMessage="1" showErrorMessage="1" prompt="Enter Teacher Name and FTE in cells to the right" sqref="B2" xr:uid="{00000000-0002-0000-1800-000003000000}"/>
    <dataValidation allowBlank="1" showInputMessage="1" showErrorMessage="1" prompt="Enter Teacher Name in this cell" sqref="C2" xr:uid="{00000000-0002-0000-1800-000004000000}"/>
    <dataValidation allowBlank="1" showInputMessage="1" showErrorMessage="1" prompt="Enter Teacher's FTE in this cell" sqref="D2" xr:uid="{00000000-0002-0000-1800-000005000000}"/>
    <dataValidation allowBlank="1" showInputMessage="1" showErrorMessage="1" prompt="Enter School Name in cell to the right" sqref="B3" xr:uid="{00000000-0002-0000-1800-000006000000}"/>
    <dataValidation allowBlank="1" showInputMessage="1" showErrorMessage="1" prompt="Enter School Name in this cell" sqref="C3" xr:uid="{00000000-0002-0000-1800-000007000000}"/>
    <dataValidation allowBlank="1" showInputMessage="1" showErrorMessage="1" prompt="Enter Total Assignable Hours in cell below" sqref="B5" xr:uid="{00000000-0002-0000-1800-000008000000}"/>
    <dataValidation allowBlank="1" showInputMessage="1" showErrorMessage="1" prompt="Total Assignable Hours Worked are automatically calculated in cell below" sqref="D5" xr:uid="{00000000-0002-0000-1800-000009000000}"/>
    <dataValidation allowBlank="1" showInputMessage="1" showErrorMessage="1" prompt="Regular Hours are automatically calculated in cell below" sqref="C5" xr:uid="{00000000-0002-0000-1800-00000A000000}"/>
    <dataValidation allowBlank="1" showInputMessage="1" showErrorMessage="1" prompt="Enter Total Work Week Hours in this cell" sqref="B6" xr:uid="{00000000-0002-0000-1800-00000B000000}"/>
    <dataValidation allowBlank="1" showInputMessage="1" showErrorMessage="1" prompt="Total Hours Worked are automatically calculated in this cell" sqref="C6:D6" xr:uid="{00000000-0002-0000-1800-00000C000000}"/>
    <dataValidation allowBlank="1" showInputMessage="1" showErrorMessage="1" prompt="Enter Date in this column under this heading. Use heading filters to find specific entries" sqref="B7" xr:uid="{00000000-0002-0000-1800-00000D000000}"/>
    <dataValidation allowBlank="1" showInputMessage="1" showErrorMessage="1" prompt="Enter Assigned Time After School in this column under this heading." sqref="H7 I8:I34" xr:uid="{00000000-0002-0000-1800-00000E000000}"/>
    <dataValidation allowBlank="1" showInputMessage="1" showErrorMessage="1" prompt="Assigned Hours Worked are automatically calculated in this column under this heading." sqref="J7:K7" xr:uid="{00000000-0002-0000-1800-00000F000000}"/>
    <dataValidation allowBlank="1" showInputMessage="1" showErrorMessage="1" prompt="Total Assignable Hours Worked to date automatically calculated in this cell." sqref="E6 I6" xr:uid="{00000000-0002-0000-1800-000010000000}"/>
    <dataValidation allowBlank="1" showInputMessage="1" showErrorMessage="1" prompt="Total Assignable Hours Worked to date are automatically calculated in cell below" sqref="I4 E5" xr:uid="{00000000-0002-0000-1800-000011000000}"/>
    <dataValidation allowBlank="1" showInputMessage="1" showErrorMessage="1" prompt="adsfa" sqref="H2" xr:uid="{00000000-0002-0000-1800-000012000000}"/>
  </dataValidations>
  <hyperlinks>
    <hyperlink ref="I2" location="Summary!A1" display="Summary!A1" xr:uid="{00000000-0004-0000-1800-000000000000}"/>
    <hyperlink ref="I2:I3" location="'Hours Summary'!A1" display="Return to Main" xr:uid="{00000000-0004-0000-1800-000001000000}"/>
    <hyperlink ref="J2" location="'Mon-Day 1-S1'!Print_Titles" display="MON | Day 1 - Sem 1" xr:uid="{00000000-0004-0000-1800-000002000000}"/>
    <hyperlink ref="J3" location="'Tue-Day 2-S1'!Print_Titles" display="TUE | Day 2 - Sem 1" xr:uid="{00000000-0004-0000-1800-000003000000}"/>
    <hyperlink ref="J4" location="'Wed-Day 3-S1'!Print_Titles" display="WED | Day 3 - Sem 1" xr:uid="{00000000-0004-0000-1800-000004000000}"/>
    <hyperlink ref="J5" location="'Thu-Day 4-S1'!Print_Titles" display="THU | Day 4 - Sem 1" xr:uid="{00000000-0004-0000-1800-000005000000}"/>
    <hyperlink ref="J6" location="'Fri-Day 5-S1'!Print_Titles" display="FRI | Day 5 - Sem 1" xr:uid="{00000000-0004-0000-1800-000006000000}"/>
    <hyperlink ref="M2" location="'Day 6-S2'!A1" display="Day 6 - Sem 1" xr:uid="{00000000-0004-0000-1800-000007000000}"/>
    <hyperlink ref="M3" location="'Early Out 1-S2'!A1" display="Early Out 1 - Sem 1" xr:uid="{00000000-0004-0000-1800-000008000000}"/>
    <hyperlink ref="M4" location="'Early Out 2-S2'!A1" display="Early Out 2 - Sem 1" xr:uid="{00000000-0004-0000-1800-000009000000}"/>
    <hyperlink ref="J2:K2" location="'Mon-Day 1-S2'!A1" display="MON | Day 1 - Sem 1" xr:uid="{00000000-0004-0000-1800-00000A000000}"/>
    <hyperlink ref="J3:K3" location="'Tue-Day 2-S2'!A1" display="TUE | Day 2 - Sem 1" xr:uid="{00000000-0004-0000-1800-00000B000000}"/>
    <hyperlink ref="J4:K4" location="'Wed-Day 3-S2'!A1" display="WED | Day 3 - Sem 1" xr:uid="{00000000-0004-0000-1800-00000C000000}"/>
    <hyperlink ref="J5:K5" location="'Thu-Day 4-S2'!A1" display="THU | Day 4 - Sem 1" xr:uid="{00000000-0004-0000-1800-00000D000000}"/>
    <hyperlink ref="J6:K6" location="'Fri-Day 5-S2'!A1" display="FRI | Day 5 - Sem 1" xr:uid="{00000000-0004-0000-1800-00000E000000}"/>
  </hyperlinks>
  <printOptions horizontalCentered="1"/>
  <pageMargins left="0.25" right="0.25" top="0.75" bottom="0.75" header="0.3" footer="0.3"/>
  <pageSetup scale="88"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026FF89F-DA70-1244-97E3-8FF8233D0E99}">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theme="4"/>
    <pageSetUpPr fitToPage="1"/>
  </sheetPr>
  <dimension ref="B1:Q38"/>
  <sheetViews>
    <sheetView showGridLines="0" zoomScale="75" zoomScaleNormal="75" workbookViewId="0">
      <pane xSplit="14" ySplit="7" topLeftCell="O8" activePane="bottomRight" state="frozen"/>
      <selection activeCell="E6" sqref="B6:E6"/>
      <selection pane="topRight" activeCell="E6" sqref="B6:E6"/>
      <selection pane="bottomLeft" activeCell="E6" sqref="B6:E6"/>
      <selection pane="bottomRight" activeCell="D2" sqref="D2"/>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7" style="15" customWidth="1"/>
    <col min="10" max="10" width="12.1640625" style="9" customWidth="1"/>
    <col min="11" max="11" width="23.1640625" style="9" customWidth="1"/>
    <col min="12" max="12" width="10" style="9" customWidth="1"/>
    <col min="13" max="13" width="14.83203125" style="9" customWidth="1"/>
    <col min="14" max="14" width="9.83203125" style="9" customWidth="1"/>
    <col min="15" max="15" width="1.83203125" style="9" customWidth="1"/>
    <col min="16" max="16384" width="9" style="9"/>
  </cols>
  <sheetData>
    <row r="1" spans="2:17" ht="35.25" customHeight="1" thickTop="1" thickBot="1" x14ac:dyDescent="0.35">
      <c r="B1" s="486" t="s">
        <v>67</v>
      </c>
      <c r="C1" s="486"/>
      <c r="D1" s="486"/>
      <c r="E1" s="486"/>
      <c r="F1" s="486"/>
      <c r="G1" s="486"/>
      <c r="H1" s="486"/>
      <c r="I1" s="487"/>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86</v>
      </c>
      <c r="K2" s="462"/>
      <c r="L2" s="154">
        <f>'Hours Summary'!C15+'Hours Summary'!D15</f>
        <v>0</v>
      </c>
      <c r="M2" s="185" t="s">
        <v>91</v>
      </c>
      <c r="N2" s="186">
        <f>'Hours Summary'!C20+'Hours Summary'!D20</f>
        <v>0</v>
      </c>
      <c r="O2" s="58"/>
    </row>
    <row r="3" spans="2:17" ht="46.5" customHeight="1" thickBot="1" x14ac:dyDescent="0.2">
      <c r="B3" s="123" t="s">
        <v>23</v>
      </c>
      <c r="C3" s="467" t="str">
        <f>August!C3</f>
        <v>Type School Name</v>
      </c>
      <c r="D3" s="467"/>
      <c r="E3" s="468"/>
      <c r="F3" s="43" t="s">
        <v>44</v>
      </c>
      <c r="G3" s="109">
        <f>'Hours Summary'!G12</f>
        <v>0</v>
      </c>
      <c r="H3" s="476"/>
      <c r="I3" s="489"/>
      <c r="J3" s="463" t="s">
        <v>87</v>
      </c>
      <c r="K3" s="464"/>
      <c r="L3" s="155">
        <f>'Hours Summary'!C16+'Hours Summary'!D16</f>
        <v>0</v>
      </c>
      <c r="M3" s="160" t="s">
        <v>92</v>
      </c>
      <c r="N3" s="161">
        <f>'Hours Summary'!C21+'Hours Summary'!D21</f>
        <v>0</v>
      </c>
      <c r="O3" s="58"/>
    </row>
    <row r="4" spans="2:17" ht="78" customHeight="1" thickBot="1" x14ac:dyDescent="0.2">
      <c r="B4" s="110" t="s">
        <v>146</v>
      </c>
      <c r="C4" s="277" t="str">
        <f>'Hours Summary'!H3</f>
        <v>Typical Assign. FTE</v>
      </c>
      <c r="D4" s="110" t="s">
        <v>71</v>
      </c>
      <c r="E4" s="207">
        <f>IFERROR(D2*1200,0)</f>
        <v>0</v>
      </c>
      <c r="F4" s="110" t="s">
        <v>132</v>
      </c>
      <c r="G4" s="207">
        <f>March!B6</f>
        <v>0</v>
      </c>
      <c r="I4" s="490" t="s">
        <v>27</v>
      </c>
      <c r="J4" s="465" t="s">
        <v>88</v>
      </c>
      <c r="K4" s="466"/>
      <c r="L4" s="156">
        <f>'Hours Summary'!C17+'Hours Summary'!D17</f>
        <v>0</v>
      </c>
      <c r="M4" s="158" t="s">
        <v>93</v>
      </c>
      <c r="N4" s="159">
        <f>'Hours Summary'!C22+'Hours Summary'!D22</f>
        <v>0</v>
      </c>
      <c r="O4" s="58"/>
    </row>
    <row r="5" spans="2:17" ht="76.5" customHeight="1" thickBot="1" x14ac:dyDescent="0.25">
      <c r="B5" s="258" t="s">
        <v>131</v>
      </c>
      <c r="C5" s="259" t="s">
        <v>115</v>
      </c>
      <c r="D5" s="260" t="s">
        <v>128</v>
      </c>
      <c r="E5" s="206" t="s">
        <v>55</v>
      </c>
      <c r="F5" s="10"/>
      <c r="G5" s="10"/>
      <c r="I5" s="491"/>
      <c r="J5" s="469" t="s">
        <v>89</v>
      </c>
      <c r="K5" s="470"/>
      <c r="L5" s="157">
        <f>'Hours Summary'!C18+'Hours Summary'!D18</f>
        <v>0</v>
      </c>
      <c r="M5" s="58"/>
      <c r="N5" s="58"/>
      <c r="O5" s="58"/>
    </row>
    <row r="6" spans="2:17" ht="28.5" customHeight="1" thickBot="1" x14ac:dyDescent="0.25">
      <c r="B6" s="266">
        <f>G4-D6</f>
        <v>0</v>
      </c>
      <c r="C6" s="262">
        <f>SUM(I8:I37)/60</f>
        <v>0</v>
      </c>
      <c r="D6" s="263">
        <f>SUM(K8:K37)</f>
        <v>0</v>
      </c>
      <c r="E6" s="211">
        <f>March!E6+D6</f>
        <v>0</v>
      </c>
      <c r="F6" s="10"/>
      <c r="G6" s="10"/>
      <c r="I6" s="213">
        <f>August!B6-E6</f>
        <v>0</v>
      </c>
      <c r="J6" s="471" t="s">
        <v>90</v>
      </c>
      <c r="K6" s="472"/>
      <c r="L6" s="187">
        <f>'Hours Summary'!C19+'Hours Summary'!D19</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0" x14ac:dyDescent="0.15">
      <c r="B8" s="280">
        <v>43922</v>
      </c>
      <c r="C8" s="300"/>
      <c r="D8" s="300"/>
      <c r="E8" s="300"/>
      <c r="F8" s="300"/>
      <c r="G8" s="301"/>
      <c r="H8" s="302"/>
      <c r="I8" s="196">
        <f t="shared" ref="I8:I37" si="0">E8</f>
        <v>0</v>
      </c>
      <c r="J8" s="267">
        <f>IFERROR(C8+D8+F8+H8,0)</f>
        <v>0</v>
      </c>
      <c r="K8" s="199">
        <f t="shared" ref="K8:K37" si="1">IFERROR(J8/60,0)</f>
        <v>0</v>
      </c>
      <c r="L8" s="153"/>
    </row>
    <row r="9" spans="2:17" ht="20" x14ac:dyDescent="0.15">
      <c r="B9" s="280">
        <v>43923</v>
      </c>
      <c r="C9" s="300"/>
      <c r="D9" s="300"/>
      <c r="E9" s="300"/>
      <c r="F9" s="300"/>
      <c r="G9" s="301"/>
      <c r="H9" s="302"/>
      <c r="I9" s="196">
        <f t="shared" si="0"/>
        <v>0</v>
      </c>
      <c r="J9" s="267">
        <f t="shared" ref="J9:J36" si="2">IFERROR(C9+D9+F9+H9,0)</f>
        <v>0</v>
      </c>
      <c r="K9" s="199">
        <f t="shared" si="1"/>
        <v>0</v>
      </c>
    </row>
    <row r="10" spans="2:17" ht="20" x14ac:dyDescent="0.15">
      <c r="B10" s="280">
        <v>43924</v>
      </c>
      <c r="C10" s="300"/>
      <c r="D10" s="300"/>
      <c r="E10" s="300"/>
      <c r="F10" s="300"/>
      <c r="G10" s="308"/>
      <c r="H10" s="302"/>
      <c r="I10" s="196">
        <f t="shared" si="0"/>
        <v>0</v>
      </c>
      <c r="J10" s="267">
        <f t="shared" si="2"/>
        <v>0</v>
      </c>
      <c r="K10" s="199">
        <f t="shared" si="1"/>
        <v>0</v>
      </c>
    </row>
    <row r="11" spans="2:17" ht="20" x14ac:dyDescent="0.15">
      <c r="B11" s="286">
        <v>43925</v>
      </c>
      <c r="C11" s="309"/>
      <c r="D11" s="309"/>
      <c r="E11" s="309"/>
      <c r="F11" s="309"/>
      <c r="G11" s="299"/>
      <c r="H11" s="298"/>
      <c r="I11" s="196">
        <f t="shared" si="0"/>
        <v>0</v>
      </c>
      <c r="J11" s="267">
        <f t="shared" si="2"/>
        <v>0</v>
      </c>
      <c r="K11" s="199">
        <f t="shared" si="1"/>
        <v>0</v>
      </c>
    </row>
    <row r="12" spans="2:17" ht="20" x14ac:dyDescent="0.15">
      <c r="B12" s="286">
        <v>43926</v>
      </c>
      <c r="C12" s="309"/>
      <c r="D12" s="309"/>
      <c r="E12" s="309"/>
      <c r="F12" s="309"/>
      <c r="G12" s="299"/>
      <c r="H12" s="298"/>
      <c r="I12" s="196">
        <f t="shared" si="0"/>
        <v>0</v>
      </c>
      <c r="J12" s="267">
        <f t="shared" si="2"/>
        <v>0</v>
      </c>
      <c r="K12" s="199">
        <f t="shared" si="1"/>
        <v>0</v>
      </c>
    </row>
    <row r="13" spans="2:17" ht="20" x14ac:dyDescent="0.15">
      <c r="B13" s="280">
        <v>43927</v>
      </c>
      <c r="C13" s="300"/>
      <c r="D13" s="300"/>
      <c r="E13" s="300"/>
      <c r="F13" s="300"/>
      <c r="G13" s="301"/>
      <c r="H13" s="302"/>
      <c r="I13" s="196">
        <f t="shared" si="0"/>
        <v>0</v>
      </c>
      <c r="J13" s="267">
        <f t="shared" si="2"/>
        <v>0</v>
      </c>
      <c r="K13" s="199">
        <f t="shared" si="1"/>
        <v>0</v>
      </c>
    </row>
    <row r="14" spans="2:17" ht="20" x14ac:dyDescent="0.15">
      <c r="B14" s="280">
        <v>43928</v>
      </c>
      <c r="C14" s="300"/>
      <c r="D14" s="300"/>
      <c r="E14" s="300"/>
      <c r="F14" s="300"/>
      <c r="G14" s="301"/>
      <c r="H14" s="302"/>
      <c r="I14" s="196">
        <f t="shared" si="0"/>
        <v>0</v>
      </c>
      <c r="J14" s="267">
        <f t="shared" si="2"/>
        <v>0</v>
      </c>
      <c r="K14" s="199">
        <f t="shared" si="1"/>
        <v>0</v>
      </c>
    </row>
    <row r="15" spans="2:17" ht="20" x14ac:dyDescent="0.15">
      <c r="B15" s="280">
        <v>43929</v>
      </c>
      <c r="C15" s="300"/>
      <c r="D15" s="300"/>
      <c r="E15" s="300"/>
      <c r="F15" s="300"/>
      <c r="G15" s="301"/>
      <c r="H15" s="302"/>
      <c r="I15" s="196">
        <f t="shared" si="0"/>
        <v>0</v>
      </c>
      <c r="J15" s="267">
        <f t="shared" si="2"/>
        <v>0</v>
      </c>
      <c r="K15" s="199">
        <f t="shared" si="1"/>
        <v>0</v>
      </c>
    </row>
    <row r="16" spans="2:17" ht="20" x14ac:dyDescent="0.15">
      <c r="B16" s="280">
        <v>43930</v>
      </c>
      <c r="C16" s="305"/>
      <c r="D16" s="305"/>
      <c r="E16" s="305"/>
      <c r="F16" s="305"/>
      <c r="G16" s="308"/>
      <c r="H16" s="302"/>
      <c r="I16" s="196">
        <f t="shared" si="0"/>
        <v>0</v>
      </c>
      <c r="J16" s="267">
        <f t="shared" si="2"/>
        <v>0</v>
      </c>
      <c r="K16" s="199">
        <f t="shared" si="1"/>
        <v>0</v>
      </c>
    </row>
    <row r="17" spans="2:11" ht="29.25" customHeight="1" x14ac:dyDescent="0.15">
      <c r="B17" s="286">
        <v>43931</v>
      </c>
      <c r="C17" s="309"/>
      <c r="D17" s="309"/>
      <c r="E17" s="309"/>
      <c r="F17" s="309"/>
      <c r="G17" s="297" t="s">
        <v>148</v>
      </c>
      <c r="H17" s="298"/>
      <c r="I17" s="196">
        <f t="shared" si="0"/>
        <v>0</v>
      </c>
      <c r="J17" s="267">
        <f t="shared" si="2"/>
        <v>0</v>
      </c>
      <c r="K17" s="199">
        <f t="shared" si="1"/>
        <v>0</v>
      </c>
    </row>
    <row r="18" spans="2:11" ht="26.25" customHeight="1" x14ac:dyDescent="0.15">
      <c r="B18" s="286">
        <v>43932</v>
      </c>
      <c r="C18" s="309"/>
      <c r="D18" s="309"/>
      <c r="E18" s="309"/>
      <c r="F18" s="309"/>
      <c r="G18" s="299"/>
      <c r="H18" s="298"/>
      <c r="I18" s="196">
        <f t="shared" si="0"/>
        <v>0</v>
      </c>
      <c r="J18" s="267">
        <f t="shared" si="2"/>
        <v>0</v>
      </c>
      <c r="K18" s="199">
        <f t="shared" si="1"/>
        <v>0</v>
      </c>
    </row>
    <row r="19" spans="2:11" ht="20" x14ac:dyDescent="0.15">
      <c r="B19" s="286">
        <v>43933</v>
      </c>
      <c r="C19" s="309"/>
      <c r="D19" s="309"/>
      <c r="E19" s="309"/>
      <c r="F19" s="309"/>
      <c r="G19" s="299"/>
      <c r="H19" s="298"/>
      <c r="I19" s="196">
        <f t="shared" si="0"/>
        <v>0</v>
      </c>
      <c r="J19" s="267">
        <f t="shared" si="2"/>
        <v>0</v>
      </c>
      <c r="K19" s="199">
        <f t="shared" si="1"/>
        <v>0</v>
      </c>
    </row>
    <row r="20" spans="2:11" ht="28" x14ac:dyDescent="0.15">
      <c r="B20" s="286">
        <v>43934</v>
      </c>
      <c r="C20" s="296"/>
      <c r="D20" s="296"/>
      <c r="E20" s="296"/>
      <c r="F20" s="296"/>
      <c r="G20" s="299" t="s">
        <v>149</v>
      </c>
      <c r="H20" s="298"/>
      <c r="I20" s="196">
        <f t="shared" si="0"/>
        <v>0</v>
      </c>
      <c r="J20" s="267">
        <f t="shared" si="2"/>
        <v>0</v>
      </c>
      <c r="K20" s="199">
        <f t="shared" si="1"/>
        <v>0</v>
      </c>
    </row>
    <row r="21" spans="2:11" ht="20" x14ac:dyDescent="0.15">
      <c r="B21" s="280">
        <v>43935</v>
      </c>
      <c r="C21" s="300"/>
      <c r="D21" s="300"/>
      <c r="E21" s="300"/>
      <c r="F21" s="300"/>
      <c r="G21" s="301"/>
      <c r="H21" s="302"/>
      <c r="I21" s="196">
        <f t="shared" si="0"/>
        <v>0</v>
      </c>
      <c r="J21" s="267">
        <f t="shared" si="2"/>
        <v>0</v>
      </c>
      <c r="K21" s="199">
        <f t="shared" si="1"/>
        <v>0</v>
      </c>
    </row>
    <row r="22" spans="2:11" ht="20" x14ac:dyDescent="0.15">
      <c r="B22" s="280">
        <v>43936</v>
      </c>
      <c r="C22" s="300"/>
      <c r="D22" s="300"/>
      <c r="E22" s="300"/>
      <c r="F22" s="300"/>
      <c r="G22" s="301"/>
      <c r="H22" s="302"/>
      <c r="I22" s="196">
        <f t="shared" si="0"/>
        <v>0</v>
      </c>
      <c r="J22" s="267">
        <f t="shared" si="2"/>
        <v>0</v>
      </c>
      <c r="K22" s="199">
        <f t="shared" si="1"/>
        <v>0</v>
      </c>
    </row>
    <row r="23" spans="2:11" ht="20" x14ac:dyDescent="0.15">
      <c r="B23" s="280">
        <v>43937</v>
      </c>
      <c r="C23" s="305"/>
      <c r="D23" s="305"/>
      <c r="E23" s="305"/>
      <c r="F23" s="305"/>
      <c r="G23" s="308"/>
      <c r="H23" s="302"/>
      <c r="I23" s="196">
        <f t="shared" si="0"/>
        <v>0</v>
      </c>
      <c r="J23" s="267">
        <f t="shared" si="2"/>
        <v>0</v>
      </c>
      <c r="K23" s="199">
        <f t="shared" si="1"/>
        <v>0</v>
      </c>
    </row>
    <row r="24" spans="2:11" ht="20" x14ac:dyDescent="0.15">
      <c r="B24" s="280">
        <v>43938</v>
      </c>
      <c r="C24" s="305"/>
      <c r="D24" s="305"/>
      <c r="E24" s="305"/>
      <c r="F24" s="305"/>
      <c r="G24" s="308"/>
      <c r="H24" s="302"/>
      <c r="I24" s="196">
        <f t="shared" si="0"/>
        <v>0</v>
      </c>
      <c r="J24" s="267">
        <f t="shared" si="2"/>
        <v>0</v>
      </c>
      <c r="K24" s="199">
        <f t="shared" si="1"/>
        <v>0</v>
      </c>
    </row>
    <row r="25" spans="2:11" ht="20" x14ac:dyDescent="0.15">
      <c r="B25" s="286">
        <v>43939</v>
      </c>
      <c r="C25" s="309"/>
      <c r="D25" s="309"/>
      <c r="E25" s="309"/>
      <c r="F25" s="309"/>
      <c r="G25" s="299"/>
      <c r="H25" s="298"/>
      <c r="I25" s="196">
        <f t="shared" si="0"/>
        <v>0</v>
      </c>
      <c r="J25" s="267">
        <f t="shared" si="2"/>
        <v>0</v>
      </c>
      <c r="K25" s="199">
        <f t="shared" si="1"/>
        <v>0</v>
      </c>
    </row>
    <row r="26" spans="2:11" ht="20" x14ac:dyDescent="0.15">
      <c r="B26" s="286">
        <v>43940</v>
      </c>
      <c r="C26" s="309"/>
      <c r="D26" s="309"/>
      <c r="E26" s="309"/>
      <c r="F26" s="309"/>
      <c r="G26" s="299"/>
      <c r="H26" s="298"/>
      <c r="I26" s="196">
        <f t="shared" si="0"/>
        <v>0</v>
      </c>
      <c r="J26" s="267">
        <f t="shared" si="2"/>
        <v>0</v>
      </c>
      <c r="K26" s="199">
        <f t="shared" si="1"/>
        <v>0</v>
      </c>
    </row>
    <row r="27" spans="2:11" ht="20" x14ac:dyDescent="0.15">
      <c r="B27" s="280">
        <v>43941</v>
      </c>
      <c r="C27" s="300"/>
      <c r="D27" s="300"/>
      <c r="E27" s="300"/>
      <c r="F27" s="300"/>
      <c r="G27" s="301"/>
      <c r="H27" s="302"/>
      <c r="I27" s="196">
        <f t="shared" si="0"/>
        <v>0</v>
      </c>
      <c r="J27" s="267">
        <f t="shared" si="2"/>
        <v>0</v>
      </c>
      <c r="K27" s="199">
        <f t="shared" si="1"/>
        <v>0</v>
      </c>
    </row>
    <row r="28" spans="2:11" ht="20" x14ac:dyDescent="0.15">
      <c r="B28" s="280">
        <v>43942</v>
      </c>
      <c r="C28" s="300"/>
      <c r="D28" s="300"/>
      <c r="E28" s="300"/>
      <c r="F28" s="300"/>
      <c r="G28" s="301"/>
      <c r="H28" s="302"/>
      <c r="I28" s="196">
        <f t="shared" si="0"/>
        <v>0</v>
      </c>
      <c r="J28" s="267">
        <f t="shared" si="2"/>
        <v>0</v>
      </c>
      <c r="K28" s="199">
        <f t="shared" si="1"/>
        <v>0</v>
      </c>
    </row>
    <row r="29" spans="2:11" ht="20" x14ac:dyDescent="0.15">
      <c r="B29" s="280">
        <v>43943</v>
      </c>
      <c r="C29" s="300"/>
      <c r="D29" s="300"/>
      <c r="E29" s="300"/>
      <c r="F29" s="300"/>
      <c r="G29" s="301"/>
      <c r="H29" s="302"/>
      <c r="I29" s="196">
        <f t="shared" si="0"/>
        <v>0</v>
      </c>
      <c r="J29" s="267">
        <f t="shared" si="2"/>
        <v>0</v>
      </c>
      <c r="K29" s="199">
        <f t="shared" si="1"/>
        <v>0</v>
      </c>
    </row>
    <row r="30" spans="2:11" ht="20" x14ac:dyDescent="0.15">
      <c r="B30" s="280">
        <v>43944</v>
      </c>
      <c r="C30" s="305"/>
      <c r="D30" s="305"/>
      <c r="E30" s="305"/>
      <c r="F30" s="305"/>
      <c r="G30" s="308"/>
      <c r="H30" s="302"/>
      <c r="I30" s="196">
        <f t="shared" si="0"/>
        <v>0</v>
      </c>
      <c r="J30" s="267">
        <f t="shared" si="2"/>
        <v>0</v>
      </c>
      <c r="K30" s="199">
        <f t="shared" si="1"/>
        <v>0</v>
      </c>
    </row>
    <row r="31" spans="2:11" ht="20" x14ac:dyDescent="0.15">
      <c r="B31" s="280">
        <v>43945</v>
      </c>
      <c r="C31" s="305"/>
      <c r="D31" s="305"/>
      <c r="E31" s="305"/>
      <c r="F31" s="305"/>
      <c r="G31" s="308"/>
      <c r="H31" s="302"/>
      <c r="I31" s="196">
        <f t="shared" si="0"/>
        <v>0</v>
      </c>
      <c r="J31" s="267">
        <f t="shared" si="2"/>
        <v>0</v>
      </c>
      <c r="K31" s="199">
        <f t="shared" si="1"/>
        <v>0</v>
      </c>
    </row>
    <row r="32" spans="2:11" ht="20" x14ac:dyDescent="0.15">
      <c r="B32" s="286">
        <v>43946</v>
      </c>
      <c r="C32" s="309"/>
      <c r="D32" s="309"/>
      <c r="E32" s="309"/>
      <c r="F32" s="309"/>
      <c r="G32" s="299"/>
      <c r="H32" s="298"/>
      <c r="I32" s="196">
        <f t="shared" si="0"/>
        <v>0</v>
      </c>
      <c r="J32" s="267">
        <f t="shared" si="2"/>
        <v>0</v>
      </c>
      <c r="K32" s="199">
        <f t="shared" si="1"/>
        <v>0</v>
      </c>
    </row>
    <row r="33" spans="2:11" ht="20" x14ac:dyDescent="0.15">
      <c r="B33" s="286">
        <v>43947</v>
      </c>
      <c r="C33" s="309"/>
      <c r="D33" s="309"/>
      <c r="E33" s="309"/>
      <c r="F33" s="309"/>
      <c r="G33" s="299"/>
      <c r="H33" s="298"/>
      <c r="I33" s="196">
        <f t="shared" si="0"/>
        <v>0</v>
      </c>
      <c r="J33" s="267">
        <f t="shared" si="2"/>
        <v>0</v>
      </c>
      <c r="K33" s="199">
        <f t="shared" si="1"/>
        <v>0</v>
      </c>
    </row>
    <row r="34" spans="2:11" ht="20" x14ac:dyDescent="0.15">
      <c r="B34" s="280">
        <v>43948</v>
      </c>
      <c r="C34" s="300"/>
      <c r="D34" s="300"/>
      <c r="E34" s="300"/>
      <c r="F34" s="300"/>
      <c r="G34" s="301"/>
      <c r="H34" s="302"/>
      <c r="I34" s="196">
        <f t="shared" si="0"/>
        <v>0</v>
      </c>
      <c r="J34" s="267">
        <f t="shared" si="2"/>
        <v>0</v>
      </c>
      <c r="K34" s="199">
        <f t="shared" si="1"/>
        <v>0</v>
      </c>
    </row>
    <row r="35" spans="2:11" ht="20" x14ac:dyDescent="0.15">
      <c r="B35" s="280">
        <v>43949</v>
      </c>
      <c r="C35" s="300"/>
      <c r="D35" s="300"/>
      <c r="E35" s="300"/>
      <c r="F35" s="300"/>
      <c r="G35" s="301"/>
      <c r="H35" s="302"/>
      <c r="I35" s="196">
        <f t="shared" si="0"/>
        <v>0</v>
      </c>
      <c r="J35" s="267">
        <f t="shared" si="2"/>
        <v>0</v>
      </c>
      <c r="K35" s="199">
        <f t="shared" si="1"/>
        <v>0</v>
      </c>
    </row>
    <row r="36" spans="2:11" ht="20" x14ac:dyDescent="0.15">
      <c r="B36" s="280">
        <v>43950</v>
      </c>
      <c r="C36" s="300"/>
      <c r="D36" s="300"/>
      <c r="E36" s="300"/>
      <c r="F36" s="300"/>
      <c r="G36" s="301"/>
      <c r="H36" s="302"/>
      <c r="I36" s="196">
        <f t="shared" si="0"/>
        <v>0</v>
      </c>
      <c r="J36" s="267">
        <f t="shared" si="2"/>
        <v>0</v>
      </c>
      <c r="K36" s="199">
        <f t="shared" si="1"/>
        <v>0</v>
      </c>
    </row>
    <row r="37" spans="2:11" ht="21" thickBot="1" x14ac:dyDescent="0.2">
      <c r="B37" s="331">
        <v>43951</v>
      </c>
      <c r="C37" s="332"/>
      <c r="D37" s="332"/>
      <c r="E37" s="332"/>
      <c r="F37" s="332"/>
      <c r="G37" s="344"/>
      <c r="H37" s="336"/>
      <c r="I37" s="198">
        <f t="shared" si="0"/>
        <v>0</v>
      </c>
      <c r="J37" s="268">
        <f>IFERROR(C37+D37+F37+H37,0)</f>
        <v>0</v>
      </c>
      <c r="K37" s="200">
        <f t="shared" si="1"/>
        <v>0</v>
      </c>
    </row>
    <row r="38" spans="2:11" ht="42" customHeight="1" thickTop="1" x14ac:dyDescent="0.15">
      <c r="B38" s="188"/>
      <c r="C38" s="191"/>
      <c r="D38" s="191"/>
      <c r="E38" s="138"/>
      <c r="F38" s="191"/>
      <c r="G38" s="189"/>
      <c r="H38" s="190"/>
      <c r="I38" s="176"/>
      <c r="J38" s="194"/>
      <c r="K38" s="195"/>
    </row>
  </sheetData>
  <sheetProtection formatColumns="0"/>
  <mergeCells count="11">
    <mergeCell ref="J5:K5"/>
    <mergeCell ref="J6:K6"/>
    <mergeCell ref="H2:H3"/>
    <mergeCell ref="I2:I3"/>
    <mergeCell ref="I4:I5"/>
    <mergeCell ref="B1:I1"/>
    <mergeCell ref="J1:K1"/>
    <mergeCell ref="J2:K2"/>
    <mergeCell ref="J3:K3"/>
    <mergeCell ref="J4:K4"/>
    <mergeCell ref="C3:E3"/>
  </mergeCells>
  <dataValidations count="19">
    <dataValidation allowBlank="1" showInputMessage="1" showErrorMessage="1" prompt="adsfa" sqref="H2" xr:uid="{00000000-0002-0000-1900-000000000000}"/>
    <dataValidation allowBlank="1" showInputMessage="1" showErrorMessage="1" prompt="Total Assignable Hours Worked to date are automatically calculated in cell below" sqref="I4 E5" xr:uid="{00000000-0002-0000-1900-000001000000}"/>
    <dataValidation allowBlank="1" showInputMessage="1" showErrorMessage="1" prompt="Total Assignable Hours Worked to date automatically calculated in this cell." sqref="E6 I6" xr:uid="{00000000-0002-0000-1900-000002000000}"/>
    <dataValidation allowBlank="1" showInputMessage="1" showErrorMessage="1" prompt="Assigned Hours Worked are automatically calculated in this column under this heading." sqref="J7:K7" xr:uid="{00000000-0002-0000-1900-000003000000}"/>
    <dataValidation allowBlank="1" showInputMessage="1" showErrorMessage="1" prompt="Enter Assigned Time After School in this column under this heading." sqref="H7 I8:I34" xr:uid="{00000000-0002-0000-1900-000004000000}"/>
    <dataValidation allowBlank="1" showInputMessage="1" showErrorMessage="1" prompt="Enter Date in this column under this heading. Use heading filters to find specific entries" sqref="B7" xr:uid="{00000000-0002-0000-1900-000005000000}"/>
    <dataValidation allowBlank="1" showInputMessage="1" showErrorMessage="1" prompt="Total Hours Worked are automatically calculated in this cell" sqref="C6:D6" xr:uid="{00000000-0002-0000-1900-000006000000}"/>
    <dataValidation allowBlank="1" showInputMessage="1" showErrorMessage="1" prompt="Enter Total Work Week Hours in this cell" sqref="B6" xr:uid="{00000000-0002-0000-1900-000007000000}"/>
    <dataValidation allowBlank="1" showInputMessage="1" showErrorMessage="1" prompt="Regular Hours are automatically calculated in cell below" sqref="C5" xr:uid="{00000000-0002-0000-1900-000008000000}"/>
    <dataValidation allowBlank="1" showInputMessage="1" showErrorMessage="1" prompt="Total Assignable Hours Worked are automatically calculated in cell below" sqref="D5" xr:uid="{00000000-0002-0000-1900-000009000000}"/>
    <dataValidation allowBlank="1" showInputMessage="1" showErrorMessage="1" prompt="Enter Total Assignable Hours in cell below" sqref="B5" xr:uid="{00000000-0002-0000-1900-00000A000000}"/>
    <dataValidation allowBlank="1" showInputMessage="1" showErrorMessage="1" prompt="Enter School Name in this cell" sqref="C3" xr:uid="{00000000-0002-0000-1900-00000B000000}"/>
    <dataValidation allowBlank="1" showInputMessage="1" showErrorMessage="1" prompt="Enter School Name in cell to the right" sqref="B3" xr:uid="{00000000-0002-0000-1900-00000C000000}"/>
    <dataValidation allowBlank="1" showInputMessage="1" showErrorMessage="1" prompt="Enter Teacher's FTE in this cell" sqref="D2" xr:uid="{00000000-0002-0000-1900-00000D000000}"/>
    <dataValidation allowBlank="1" showInputMessage="1" showErrorMessage="1" prompt="Enter Teacher Name in this cell" sqref="C2" xr:uid="{00000000-0002-0000-1900-00000E000000}"/>
    <dataValidation allowBlank="1" showInputMessage="1" showErrorMessage="1" prompt="Enter Teacher Name and FTE in cells to the right" sqref="B2" xr:uid="{00000000-0002-0000-1900-00000F000000}"/>
    <dataValidation allowBlank="1" showInputMessage="1" showErrorMessage="1" prompt="Enter Teacher and School details in cells below" sqref="B1" xr:uid="{00000000-0002-0000-19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900-000011000000}"/>
    <dataValidation allowBlank="1" showErrorMessage="1" sqref="A2:A1048576 F5:G6 I2 N1:N2 I35:I38 F2:G3 M10:Q37 R7:XFD37 P7:Q9 L38:XFD1048576 P1:XFD6 M5:N7 H8:H10 B8:F38 J38:K38 B39:K1048576 J8:L37 H34:H36 H13:H15 H20:H22 H27:H29 O1:O7 L1:L6" xr:uid="{00000000-0002-0000-1900-000012000000}"/>
  </dataValidations>
  <hyperlinks>
    <hyperlink ref="I2" location="Summary!A1" display="Summary!A1" xr:uid="{00000000-0004-0000-1900-000000000000}"/>
    <hyperlink ref="I2:I3" location="'Hours Summary'!A1" display="Return to Main" xr:uid="{00000000-0004-0000-1900-000001000000}"/>
    <hyperlink ref="J2" location="'Mon-Day 1-S1'!Print_Titles" display="MON | Day 1 - Sem 1" xr:uid="{00000000-0004-0000-1900-000002000000}"/>
    <hyperlink ref="J3" location="'Tue-Day 2-S1'!Print_Titles" display="TUE | Day 2 - Sem 1" xr:uid="{00000000-0004-0000-1900-000003000000}"/>
    <hyperlink ref="J4" location="'Wed-Day 3-S1'!Print_Titles" display="WED | Day 3 - Sem 1" xr:uid="{00000000-0004-0000-1900-000004000000}"/>
    <hyperlink ref="J5" location="'Thu-Day 4-S1'!Print_Titles" display="THU | Day 4 - Sem 1" xr:uid="{00000000-0004-0000-1900-000005000000}"/>
    <hyperlink ref="J6" location="'Fri-Day 5-S1'!Print_Titles" display="FRI | Day 5 - Sem 1" xr:uid="{00000000-0004-0000-1900-000006000000}"/>
    <hyperlink ref="M2" location="'Day 6-S2'!A1" display="Day 6 - Sem 1" xr:uid="{00000000-0004-0000-1900-000007000000}"/>
    <hyperlink ref="M3" location="'Early Out 1-S2'!A1" display="Early Out 1 - Sem 1" xr:uid="{00000000-0004-0000-1900-000008000000}"/>
    <hyperlink ref="M4" location="'Early Out 2-S2'!A1" display="Early Out 2 - Sem 1" xr:uid="{00000000-0004-0000-1900-000009000000}"/>
    <hyperlink ref="J2:K2" location="'Mon-Day 1-S2'!A1" display="MON | Day 1 - Sem 1" xr:uid="{00000000-0004-0000-1900-00000A000000}"/>
    <hyperlink ref="J3:K3" location="'Tue-Day 2-S2'!A1" display="TUE | Day 2 - Sem 1" xr:uid="{00000000-0004-0000-1900-00000B000000}"/>
    <hyperlink ref="J4:K4" location="'Wed-Day 3-S2'!A1" display="WED | Day 3 - Sem 1" xr:uid="{00000000-0004-0000-1900-00000C000000}"/>
    <hyperlink ref="J5:K5" location="'Thu-Day 4-S2'!A1" display="THU | Day 4 - Sem 1" xr:uid="{00000000-0004-0000-1900-00000D000000}"/>
    <hyperlink ref="J6:K6" location="'Fri-Day 5-S2'!A1" display="FRI | Day 5 - Sem 1" xr:uid="{00000000-0004-0000-1900-00000E000000}"/>
  </hyperlinks>
  <printOptions horizontalCentered="1"/>
  <pageMargins left="0.25" right="0.25" top="0.75" bottom="0.75" header="0.3" footer="0.3"/>
  <pageSetup scale="88"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884241B5-0FEB-F247-A552-8393088D1B54}">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theme="4"/>
    <pageSetUpPr fitToPage="1"/>
  </sheetPr>
  <dimension ref="B1:Q39"/>
  <sheetViews>
    <sheetView showGridLines="0" zoomScale="75" zoomScaleNormal="75" workbookViewId="0">
      <pane xSplit="14" ySplit="7" topLeftCell="O8" activePane="bottomRight" state="frozen"/>
      <selection activeCell="E6" sqref="B6:E6"/>
      <selection pane="topRight" activeCell="E6" sqref="B6:E6"/>
      <selection pane="bottomLeft" activeCell="E6" sqref="B6:E6"/>
      <selection pane="bottomRight" activeCell="D2" sqref="D2"/>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7.1640625" style="15" customWidth="1"/>
    <col min="10" max="10" width="12.1640625" style="9" customWidth="1"/>
    <col min="11" max="11" width="23.1640625" style="9" customWidth="1"/>
    <col min="12" max="12" width="13.1640625" style="9" customWidth="1"/>
    <col min="13" max="13" width="14.83203125" style="9" customWidth="1"/>
    <col min="14" max="14" width="9.83203125" style="9" customWidth="1"/>
    <col min="15" max="15" width="1.83203125" style="9" customWidth="1"/>
    <col min="16" max="16384" width="9" style="9"/>
  </cols>
  <sheetData>
    <row r="1" spans="2:17" ht="35.25" customHeight="1" thickTop="1" thickBot="1" x14ac:dyDescent="0.35">
      <c r="B1" s="486" t="s">
        <v>68</v>
      </c>
      <c r="C1" s="486"/>
      <c r="D1" s="486"/>
      <c r="E1" s="486"/>
      <c r="F1" s="486"/>
      <c r="G1" s="486"/>
      <c r="H1" s="486"/>
      <c r="I1" s="487"/>
      <c r="J1" s="459" t="s">
        <v>19</v>
      </c>
      <c r="K1" s="460"/>
      <c r="L1" s="163" t="s">
        <v>16</v>
      </c>
      <c r="M1" s="162" t="s">
        <v>19</v>
      </c>
      <c r="N1" s="163" t="s">
        <v>16</v>
      </c>
      <c r="O1" s="58"/>
    </row>
    <row r="2" spans="2:17" ht="46.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86</v>
      </c>
      <c r="K2" s="462"/>
      <c r="L2" s="154">
        <f>'Hours Summary'!C15+'Hours Summary'!D15</f>
        <v>0</v>
      </c>
      <c r="M2" s="185" t="s">
        <v>91</v>
      </c>
      <c r="N2" s="186">
        <f>'Hours Summary'!C20+'Hours Summary'!D20</f>
        <v>0</v>
      </c>
      <c r="O2" s="58"/>
    </row>
    <row r="3" spans="2:17" ht="46.5" customHeight="1" thickBot="1" x14ac:dyDescent="0.2">
      <c r="B3" s="123" t="s">
        <v>23</v>
      </c>
      <c r="C3" s="467" t="str">
        <f>August!C3</f>
        <v>Type School Name</v>
      </c>
      <c r="D3" s="467"/>
      <c r="E3" s="468"/>
      <c r="F3" s="43" t="s">
        <v>44</v>
      </c>
      <c r="G3" s="109">
        <f>'Hours Summary'!G12</f>
        <v>0</v>
      </c>
      <c r="H3" s="476"/>
      <c r="I3" s="489"/>
      <c r="J3" s="463" t="s">
        <v>87</v>
      </c>
      <c r="K3" s="464"/>
      <c r="L3" s="155">
        <f>'Hours Summary'!C16+'Hours Summary'!D16</f>
        <v>0</v>
      </c>
      <c r="M3" s="160" t="s">
        <v>92</v>
      </c>
      <c r="N3" s="161">
        <f>'Hours Summary'!C21+'Hours Summary'!D21</f>
        <v>0</v>
      </c>
      <c r="O3" s="58"/>
    </row>
    <row r="4" spans="2:17" ht="78" customHeight="1" thickBot="1" x14ac:dyDescent="0.2">
      <c r="B4" s="110" t="s">
        <v>146</v>
      </c>
      <c r="C4" s="277" t="str">
        <f>'Hours Summary'!H3</f>
        <v>Typical Assign. FTE</v>
      </c>
      <c r="D4" s="110" t="s">
        <v>71</v>
      </c>
      <c r="E4" s="207">
        <f>IFERROR(D2*1200,0)</f>
        <v>0</v>
      </c>
      <c r="F4" s="110" t="s">
        <v>132</v>
      </c>
      <c r="G4" s="207">
        <f>April!B6</f>
        <v>0</v>
      </c>
      <c r="I4" s="490" t="s">
        <v>27</v>
      </c>
      <c r="J4" s="465" t="s">
        <v>88</v>
      </c>
      <c r="K4" s="466"/>
      <c r="L4" s="156">
        <f>'Hours Summary'!C17+'Hours Summary'!D17</f>
        <v>0</v>
      </c>
      <c r="M4" s="158" t="s">
        <v>93</v>
      </c>
      <c r="N4" s="159">
        <f>'Hours Summary'!C22+'Hours Summary'!D22</f>
        <v>0</v>
      </c>
      <c r="O4" s="58"/>
    </row>
    <row r="5" spans="2:17" ht="76.5" customHeight="1" thickBot="1" x14ac:dyDescent="0.25">
      <c r="B5" s="258" t="s">
        <v>131</v>
      </c>
      <c r="C5" s="259" t="s">
        <v>115</v>
      </c>
      <c r="D5" s="260" t="s">
        <v>128</v>
      </c>
      <c r="E5" s="206" t="s">
        <v>55</v>
      </c>
      <c r="F5" s="10"/>
      <c r="G5" s="10"/>
      <c r="I5" s="491"/>
      <c r="J5" s="469" t="s">
        <v>89</v>
      </c>
      <c r="K5" s="470"/>
      <c r="L5" s="157">
        <f>'Hours Summary'!C18+'Hours Summary'!D18</f>
        <v>0</v>
      </c>
      <c r="M5" s="58"/>
      <c r="N5" s="58"/>
      <c r="O5" s="58"/>
    </row>
    <row r="6" spans="2:17" ht="28.5" customHeight="1" thickBot="1" x14ac:dyDescent="0.25">
      <c r="B6" s="266">
        <f>G4-D6</f>
        <v>0</v>
      </c>
      <c r="C6" s="262">
        <f>SUM(I8:I38)/60</f>
        <v>0</v>
      </c>
      <c r="D6" s="263">
        <f>SUM(K8:K38)</f>
        <v>0</v>
      </c>
      <c r="E6" s="211">
        <f>April!E6+D6</f>
        <v>0</v>
      </c>
      <c r="F6" s="10"/>
      <c r="G6" s="10"/>
      <c r="I6" s="213">
        <f>August!B6-E6</f>
        <v>0</v>
      </c>
      <c r="J6" s="471" t="s">
        <v>90</v>
      </c>
      <c r="K6" s="472"/>
      <c r="L6" s="187">
        <f>'Hours Summary'!C19+'Hours Summary'!D19</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0" x14ac:dyDescent="0.15">
      <c r="B8" s="280">
        <v>43952</v>
      </c>
      <c r="C8" s="300"/>
      <c r="D8" s="300"/>
      <c r="E8" s="300"/>
      <c r="F8" s="300"/>
      <c r="G8" s="301"/>
      <c r="H8" s="345"/>
      <c r="I8" s="184">
        <f t="shared" ref="I8:I38" si="0">E8</f>
        <v>0</v>
      </c>
      <c r="J8" s="264">
        <f t="shared" ref="J8:J38" si="1">IFERROR(C8+D8+F8+H8,0)</f>
        <v>0</v>
      </c>
      <c r="K8" s="199">
        <f t="shared" ref="K8:K38" si="2">IFERROR(J8/60,0)</f>
        <v>0</v>
      </c>
      <c r="L8" s="153"/>
    </row>
    <row r="9" spans="2:17" ht="20" x14ac:dyDescent="0.15">
      <c r="B9" s="286">
        <v>43953</v>
      </c>
      <c r="C9" s="309"/>
      <c r="D9" s="309"/>
      <c r="E9" s="309"/>
      <c r="F9" s="309"/>
      <c r="G9" s="299"/>
      <c r="H9" s="346"/>
      <c r="I9" s="184">
        <f t="shared" si="0"/>
        <v>0</v>
      </c>
      <c r="J9" s="264">
        <f t="shared" si="1"/>
        <v>0</v>
      </c>
      <c r="K9" s="199">
        <f t="shared" si="2"/>
        <v>0</v>
      </c>
    </row>
    <row r="10" spans="2:17" ht="20" x14ac:dyDescent="0.15">
      <c r="B10" s="286">
        <v>43954</v>
      </c>
      <c r="C10" s="309"/>
      <c r="D10" s="309"/>
      <c r="E10" s="309"/>
      <c r="F10" s="309"/>
      <c r="G10" s="299"/>
      <c r="H10" s="346"/>
      <c r="I10" s="184">
        <f t="shared" si="0"/>
        <v>0</v>
      </c>
      <c r="J10" s="264">
        <f t="shared" si="1"/>
        <v>0</v>
      </c>
      <c r="K10" s="199">
        <f t="shared" si="2"/>
        <v>0</v>
      </c>
    </row>
    <row r="11" spans="2:17" ht="20" x14ac:dyDescent="0.15">
      <c r="B11" s="280">
        <v>43955</v>
      </c>
      <c r="C11" s="305"/>
      <c r="D11" s="305"/>
      <c r="E11" s="305"/>
      <c r="F11" s="305"/>
      <c r="G11" s="301"/>
      <c r="H11" s="345"/>
      <c r="I11" s="184">
        <f t="shared" si="0"/>
        <v>0</v>
      </c>
      <c r="J11" s="264">
        <f t="shared" si="1"/>
        <v>0</v>
      </c>
      <c r="K11" s="199">
        <f t="shared" si="2"/>
        <v>0</v>
      </c>
    </row>
    <row r="12" spans="2:17" ht="20" x14ac:dyDescent="0.15">
      <c r="B12" s="280">
        <v>43956</v>
      </c>
      <c r="C12" s="305"/>
      <c r="D12" s="305"/>
      <c r="E12" s="305"/>
      <c r="F12" s="300"/>
      <c r="G12" s="301"/>
      <c r="H12" s="345"/>
      <c r="I12" s="184">
        <f t="shared" si="0"/>
        <v>0</v>
      </c>
      <c r="J12" s="264">
        <f t="shared" si="1"/>
        <v>0</v>
      </c>
      <c r="K12" s="199">
        <f t="shared" si="2"/>
        <v>0</v>
      </c>
    </row>
    <row r="13" spans="2:17" ht="20" x14ac:dyDescent="0.15">
      <c r="B13" s="280">
        <v>43957</v>
      </c>
      <c r="C13" s="305"/>
      <c r="D13" s="305"/>
      <c r="E13" s="305"/>
      <c r="F13" s="305"/>
      <c r="G13" s="301"/>
      <c r="H13" s="345"/>
      <c r="I13" s="184">
        <f t="shared" si="0"/>
        <v>0</v>
      </c>
      <c r="J13" s="264">
        <f t="shared" si="1"/>
        <v>0</v>
      </c>
      <c r="K13" s="199">
        <f t="shared" si="2"/>
        <v>0</v>
      </c>
    </row>
    <row r="14" spans="2:17" ht="20" x14ac:dyDescent="0.15">
      <c r="B14" s="280">
        <v>43958</v>
      </c>
      <c r="C14" s="305"/>
      <c r="D14" s="305"/>
      <c r="E14" s="305"/>
      <c r="F14" s="300"/>
      <c r="G14" s="301"/>
      <c r="H14" s="345"/>
      <c r="I14" s="184">
        <f t="shared" si="0"/>
        <v>0</v>
      </c>
      <c r="J14" s="264">
        <f t="shared" si="1"/>
        <v>0</v>
      </c>
      <c r="K14" s="199">
        <f t="shared" si="2"/>
        <v>0</v>
      </c>
    </row>
    <row r="15" spans="2:17" ht="20" x14ac:dyDescent="0.15">
      <c r="B15" s="280">
        <v>43959</v>
      </c>
      <c r="C15" s="305"/>
      <c r="D15" s="305"/>
      <c r="E15" s="305"/>
      <c r="F15" s="305"/>
      <c r="G15" s="301"/>
      <c r="H15" s="345"/>
      <c r="I15" s="184">
        <f t="shared" si="0"/>
        <v>0</v>
      </c>
      <c r="J15" s="264">
        <f t="shared" si="1"/>
        <v>0</v>
      </c>
      <c r="K15" s="199">
        <f t="shared" si="2"/>
        <v>0</v>
      </c>
    </row>
    <row r="16" spans="2:17" ht="20" x14ac:dyDescent="0.15">
      <c r="B16" s="286">
        <v>43960</v>
      </c>
      <c r="C16" s="309"/>
      <c r="D16" s="309"/>
      <c r="E16" s="309"/>
      <c r="F16" s="309"/>
      <c r="G16" s="299"/>
      <c r="H16" s="346"/>
      <c r="I16" s="184">
        <f t="shared" si="0"/>
        <v>0</v>
      </c>
      <c r="J16" s="264">
        <f t="shared" si="1"/>
        <v>0</v>
      </c>
      <c r="K16" s="199">
        <f t="shared" si="2"/>
        <v>0</v>
      </c>
    </row>
    <row r="17" spans="2:11" ht="20" x14ac:dyDescent="0.15">
      <c r="B17" s="286">
        <v>43961</v>
      </c>
      <c r="C17" s="309"/>
      <c r="D17" s="309"/>
      <c r="E17" s="309"/>
      <c r="F17" s="309"/>
      <c r="G17" s="299"/>
      <c r="H17" s="346"/>
      <c r="I17" s="184">
        <f t="shared" si="0"/>
        <v>0</v>
      </c>
      <c r="J17" s="264">
        <f t="shared" si="1"/>
        <v>0</v>
      </c>
      <c r="K17" s="199">
        <f t="shared" si="2"/>
        <v>0</v>
      </c>
    </row>
    <row r="18" spans="2:11" ht="20" x14ac:dyDescent="0.15">
      <c r="B18" s="280">
        <v>43962</v>
      </c>
      <c r="C18" s="305"/>
      <c r="D18" s="305"/>
      <c r="E18" s="305"/>
      <c r="F18" s="305"/>
      <c r="G18" s="301"/>
      <c r="H18" s="345"/>
      <c r="I18" s="184">
        <f t="shared" si="0"/>
        <v>0</v>
      </c>
      <c r="J18" s="264">
        <f t="shared" si="1"/>
        <v>0</v>
      </c>
      <c r="K18" s="199">
        <f t="shared" si="2"/>
        <v>0</v>
      </c>
    </row>
    <row r="19" spans="2:11" ht="20" x14ac:dyDescent="0.15">
      <c r="B19" s="280">
        <v>43963</v>
      </c>
      <c r="C19" s="305"/>
      <c r="D19" s="305"/>
      <c r="E19" s="305"/>
      <c r="F19" s="300"/>
      <c r="G19" s="301"/>
      <c r="H19" s="345"/>
      <c r="I19" s="184">
        <f t="shared" si="0"/>
        <v>0</v>
      </c>
      <c r="J19" s="264">
        <f t="shared" si="1"/>
        <v>0</v>
      </c>
      <c r="K19" s="199">
        <f t="shared" si="2"/>
        <v>0</v>
      </c>
    </row>
    <row r="20" spans="2:11" ht="20" x14ac:dyDescent="0.15">
      <c r="B20" s="280">
        <v>43964</v>
      </c>
      <c r="C20" s="305"/>
      <c r="D20" s="305"/>
      <c r="E20" s="305"/>
      <c r="F20" s="305"/>
      <c r="G20" s="301"/>
      <c r="H20" s="345"/>
      <c r="I20" s="184">
        <f t="shared" si="0"/>
        <v>0</v>
      </c>
      <c r="J20" s="264">
        <f t="shared" si="1"/>
        <v>0</v>
      </c>
      <c r="K20" s="199">
        <f t="shared" si="2"/>
        <v>0</v>
      </c>
    </row>
    <row r="21" spans="2:11" ht="20" x14ac:dyDescent="0.15">
      <c r="B21" s="280">
        <v>43965</v>
      </c>
      <c r="C21" s="305"/>
      <c r="D21" s="305"/>
      <c r="E21" s="305"/>
      <c r="F21" s="305"/>
      <c r="G21" s="301"/>
      <c r="H21" s="345"/>
      <c r="I21" s="184">
        <f t="shared" si="0"/>
        <v>0</v>
      </c>
      <c r="J21" s="264">
        <f t="shared" si="1"/>
        <v>0</v>
      </c>
      <c r="K21" s="199">
        <f t="shared" si="2"/>
        <v>0</v>
      </c>
    </row>
    <row r="22" spans="2:11" ht="20" x14ac:dyDescent="0.15">
      <c r="B22" s="280">
        <v>43966</v>
      </c>
      <c r="C22" s="305"/>
      <c r="D22" s="305"/>
      <c r="E22" s="305"/>
      <c r="F22" s="305"/>
      <c r="G22" s="301"/>
      <c r="H22" s="345"/>
      <c r="I22" s="184">
        <f t="shared" si="0"/>
        <v>0</v>
      </c>
      <c r="J22" s="264">
        <f t="shared" si="1"/>
        <v>0</v>
      </c>
      <c r="K22" s="199">
        <f t="shared" si="2"/>
        <v>0</v>
      </c>
    </row>
    <row r="23" spans="2:11" ht="20" x14ac:dyDescent="0.15">
      <c r="B23" s="286">
        <v>43967</v>
      </c>
      <c r="C23" s="309"/>
      <c r="D23" s="309"/>
      <c r="E23" s="309"/>
      <c r="F23" s="309"/>
      <c r="G23" s="299"/>
      <c r="H23" s="346"/>
      <c r="I23" s="184">
        <f t="shared" si="0"/>
        <v>0</v>
      </c>
      <c r="J23" s="264">
        <f t="shared" si="1"/>
        <v>0</v>
      </c>
      <c r="K23" s="199">
        <f t="shared" si="2"/>
        <v>0</v>
      </c>
    </row>
    <row r="24" spans="2:11" ht="20" x14ac:dyDescent="0.15">
      <c r="B24" s="286">
        <v>43968</v>
      </c>
      <c r="C24" s="309"/>
      <c r="D24" s="309"/>
      <c r="E24" s="309"/>
      <c r="F24" s="309"/>
      <c r="G24" s="299"/>
      <c r="H24" s="346"/>
      <c r="I24" s="184">
        <f t="shared" si="0"/>
        <v>0</v>
      </c>
      <c r="J24" s="264">
        <f t="shared" si="1"/>
        <v>0</v>
      </c>
      <c r="K24" s="199">
        <f t="shared" si="2"/>
        <v>0</v>
      </c>
    </row>
    <row r="25" spans="2:11" ht="28" x14ac:dyDescent="0.15">
      <c r="B25" s="286">
        <v>43969</v>
      </c>
      <c r="C25" s="309"/>
      <c r="D25" s="309"/>
      <c r="E25" s="309"/>
      <c r="F25" s="309"/>
      <c r="G25" s="299" t="s">
        <v>77</v>
      </c>
      <c r="H25" s="346"/>
      <c r="I25" s="184">
        <f t="shared" si="0"/>
        <v>0</v>
      </c>
      <c r="J25" s="264">
        <f t="shared" si="1"/>
        <v>0</v>
      </c>
      <c r="K25" s="199">
        <f t="shared" si="2"/>
        <v>0</v>
      </c>
    </row>
    <row r="26" spans="2:11" ht="20" x14ac:dyDescent="0.15">
      <c r="B26" s="280">
        <v>43970</v>
      </c>
      <c r="C26" s="305"/>
      <c r="D26" s="305"/>
      <c r="E26" s="305"/>
      <c r="F26" s="305"/>
      <c r="G26" s="301"/>
      <c r="H26" s="345"/>
      <c r="I26" s="184">
        <f t="shared" si="0"/>
        <v>0</v>
      </c>
      <c r="J26" s="264">
        <f t="shared" si="1"/>
        <v>0</v>
      </c>
      <c r="K26" s="199">
        <f t="shared" si="2"/>
        <v>0</v>
      </c>
    </row>
    <row r="27" spans="2:11" ht="20" x14ac:dyDescent="0.15">
      <c r="B27" s="280">
        <v>43971</v>
      </c>
      <c r="C27" s="305"/>
      <c r="D27" s="305"/>
      <c r="E27" s="305"/>
      <c r="F27" s="300"/>
      <c r="G27" s="301"/>
      <c r="H27" s="345"/>
      <c r="I27" s="184">
        <f t="shared" si="0"/>
        <v>0</v>
      </c>
      <c r="J27" s="264">
        <f t="shared" si="1"/>
        <v>0</v>
      </c>
      <c r="K27" s="199">
        <f t="shared" si="2"/>
        <v>0</v>
      </c>
    </row>
    <row r="28" spans="2:11" ht="20" x14ac:dyDescent="0.15">
      <c r="B28" s="280">
        <v>43972</v>
      </c>
      <c r="C28" s="305"/>
      <c r="D28" s="305"/>
      <c r="E28" s="305"/>
      <c r="F28" s="305"/>
      <c r="G28" s="301"/>
      <c r="H28" s="345"/>
      <c r="I28" s="184">
        <f t="shared" si="0"/>
        <v>0</v>
      </c>
      <c r="J28" s="264">
        <f t="shared" si="1"/>
        <v>0</v>
      </c>
      <c r="K28" s="199">
        <f t="shared" si="2"/>
        <v>0</v>
      </c>
    </row>
    <row r="29" spans="2:11" ht="20" x14ac:dyDescent="0.15">
      <c r="B29" s="280">
        <v>43973</v>
      </c>
      <c r="C29" s="305"/>
      <c r="D29" s="305"/>
      <c r="E29" s="305"/>
      <c r="F29" s="305"/>
      <c r="G29" s="301"/>
      <c r="H29" s="345"/>
      <c r="I29" s="184">
        <f t="shared" si="0"/>
        <v>0</v>
      </c>
      <c r="J29" s="264">
        <f t="shared" si="1"/>
        <v>0</v>
      </c>
      <c r="K29" s="199">
        <f t="shared" si="2"/>
        <v>0</v>
      </c>
    </row>
    <row r="30" spans="2:11" ht="20" x14ac:dyDescent="0.15">
      <c r="B30" s="286">
        <v>43974</v>
      </c>
      <c r="C30" s="309"/>
      <c r="D30" s="309"/>
      <c r="E30" s="309"/>
      <c r="F30" s="309"/>
      <c r="G30" s="299"/>
      <c r="H30" s="346"/>
      <c r="I30" s="184">
        <f t="shared" si="0"/>
        <v>0</v>
      </c>
      <c r="J30" s="264">
        <f t="shared" si="1"/>
        <v>0</v>
      </c>
      <c r="K30" s="199">
        <f t="shared" si="2"/>
        <v>0</v>
      </c>
    </row>
    <row r="31" spans="2:11" ht="20" x14ac:dyDescent="0.15">
      <c r="B31" s="286">
        <v>43975</v>
      </c>
      <c r="C31" s="309"/>
      <c r="D31" s="309"/>
      <c r="E31" s="309"/>
      <c r="F31" s="309"/>
      <c r="G31" s="299"/>
      <c r="H31" s="346"/>
      <c r="I31" s="184">
        <f t="shared" si="0"/>
        <v>0</v>
      </c>
      <c r="J31" s="264">
        <f t="shared" si="1"/>
        <v>0</v>
      </c>
      <c r="K31" s="199">
        <f t="shared" si="2"/>
        <v>0</v>
      </c>
    </row>
    <row r="32" spans="2:11" ht="20" x14ac:dyDescent="0.15">
      <c r="B32" s="280">
        <v>43976</v>
      </c>
      <c r="C32" s="305"/>
      <c r="D32" s="305"/>
      <c r="E32" s="305"/>
      <c r="F32" s="305"/>
      <c r="G32" s="301"/>
      <c r="H32" s="345"/>
      <c r="I32" s="184">
        <f t="shared" si="0"/>
        <v>0</v>
      </c>
      <c r="J32" s="264">
        <f t="shared" si="1"/>
        <v>0</v>
      </c>
      <c r="K32" s="199">
        <f t="shared" si="2"/>
        <v>0</v>
      </c>
    </row>
    <row r="33" spans="2:11" ht="20" x14ac:dyDescent="0.15">
      <c r="B33" s="280">
        <v>43977</v>
      </c>
      <c r="C33" s="305"/>
      <c r="D33" s="305"/>
      <c r="E33" s="305"/>
      <c r="F33" s="300"/>
      <c r="G33" s="301"/>
      <c r="H33" s="345"/>
      <c r="I33" s="184">
        <f t="shared" si="0"/>
        <v>0</v>
      </c>
      <c r="J33" s="264">
        <f t="shared" si="1"/>
        <v>0</v>
      </c>
      <c r="K33" s="199">
        <f t="shared" si="2"/>
        <v>0</v>
      </c>
    </row>
    <row r="34" spans="2:11" ht="20" x14ac:dyDescent="0.15">
      <c r="B34" s="280">
        <v>43978</v>
      </c>
      <c r="C34" s="305"/>
      <c r="D34" s="305"/>
      <c r="E34" s="305"/>
      <c r="F34" s="305"/>
      <c r="G34" s="301"/>
      <c r="H34" s="345"/>
      <c r="I34" s="184">
        <f t="shared" si="0"/>
        <v>0</v>
      </c>
      <c r="J34" s="264">
        <f t="shared" si="1"/>
        <v>0</v>
      </c>
      <c r="K34" s="199">
        <f t="shared" si="2"/>
        <v>0</v>
      </c>
    </row>
    <row r="35" spans="2:11" ht="20" x14ac:dyDescent="0.15">
      <c r="B35" s="280">
        <v>43979</v>
      </c>
      <c r="C35" s="305"/>
      <c r="D35" s="305"/>
      <c r="E35" s="305"/>
      <c r="F35" s="305"/>
      <c r="G35" s="301"/>
      <c r="H35" s="345"/>
      <c r="I35" s="196">
        <f t="shared" si="0"/>
        <v>0</v>
      </c>
      <c r="J35" s="264">
        <f t="shared" si="1"/>
        <v>0</v>
      </c>
      <c r="K35" s="199">
        <f t="shared" si="2"/>
        <v>0</v>
      </c>
    </row>
    <row r="36" spans="2:11" ht="20" x14ac:dyDescent="0.15">
      <c r="B36" s="280">
        <v>43980</v>
      </c>
      <c r="C36" s="305"/>
      <c r="D36" s="305"/>
      <c r="E36" s="305"/>
      <c r="F36" s="305"/>
      <c r="G36" s="301"/>
      <c r="H36" s="345"/>
      <c r="I36" s="196">
        <f t="shared" si="0"/>
        <v>0</v>
      </c>
      <c r="J36" s="264">
        <f t="shared" si="1"/>
        <v>0</v>
      </c>
      <c r="K36" s="199">
        <f t="shared" si="2"/>
        <v>0</v>
      </c>
    </row>
    <row r="37" spans="2:11" ht="20" x14ac:dyDescent="0.15">
      <c r="B37" s="286">
        <v>43981</v>
      </c>
      <c r="C37" s="309"/>
      <c r="D37" s="309"/>
      <c r="E37" s="309"/>
      <c r="F37" s="309"/>
      <c r="G37" s="299"/>
      <c r="H37" s="346"/>
      <c r="I37" s="196">
        <f t="shared" si="0"/>
        <v>0</v>
      </c>
      <c r="J37" s="264">
        <f t="shared" si="1"/>
        <v>0</v>
      </c>
      <c r="K37" s="201">
        <f t="shared" si="2"/>
        <v>0</v>
      </c>
    </row>
    <row r="38" spans="2:11" ht="21" thickBot="1" x14ac:dyDescent="0.2">
      <c r="B38" s="321">
        <v>43982</v>
      </c>
      <c r="C38" s="322"/>
      <c r="D38" s="322"/>
      <c r="E38" s="322"/>
      <c r="F38" s="322"/>
      <c r="G38" s="347"/>
      <c r="H38" s="348"/>
      <c r="I38" s="198">
        <f t="shared" si="0"/>
        <v>0</v>
      </c>
      <c r="J38" s="265">
        <f t="shared" si="1"/>
        <v>0</v>
      </c>
      <c r="K38" s="202">
        <f t="shared" si="2"/>
        <v>0</v>
      </c>
    </row>
    <row r="39" spans="2:11" ht="20.25" customHeight="1" thickTop="1" x14ac:dyDescent="0.15"/>
  </sheetData>
  <sheetProtection formatColumns="0"/>
  <mergeCells count="11">
    <mergeCell ref="J5:K5"/>
    <mergeCell ref="J6:K6"/>
    <mergeCell ref="H2:H3"/>
    <mergeCell ref="I2:I3"/>
    <mergeCell ref="I4:I5"/>
    <mergeCell ref="B1:I1"/>
    <mergeCell ref="J1:K1"/>
    <mergeCell ref="J2:K2"/>
    <mergeCell ref="J3:K3"/>
    <mergeCell ref="J4:K4"/>
    <mergeCell ref="C3:E3"/>
  </mergeCells>
  <phoneticPr fontId="52" type="noConversion"/>
  <dataValidations count="19">
    <dataValidation allowBlank="1" showErrorMessage="1" sqref="A2:A1048576 F5:G6 I2 M5:N7 J38:Q38 N1:N2 F2:G3 M10:Q37 C39:XFD1048576 P7:Q9 I35:I38 P1:XFD6 R7:XFD38 C8:F38 J8:L37 B8:B1048576 H8 O1:O7 L1:L6" xr:uid="{00000000-0002-0000-1A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A00-000001000000}"/>
    <dataValidation allowBlank="1" showInputMessage="1" showErrorMessage="1" prompt="Enter Teacher and School details in cells below" sqref="B1" xr:uid="{00000000-0002-0000-1A00-000002000000}"/>
    <dataValidation allowBlank="1" showInputMessage="1" showErrorMessage="1" prompt="Enter Teacher Name and FTE in cells to the right" sqref="B2" xr:uid="{00000000-0002-0000-1A00-000003000000}"/>
    <dataValidation allowBlank="1" showInputMessage="1" showErrorMessage="1" prompt="Enter Teacher Name in this cell" sqref="C2" xr:uid="{00000000-0002-0000-1A00-000004000000}"/>
    <dataValidation allowBlank="1" showInputMessage="1" showErrorMessage="1" prompt="Enter Teacher's FTE in this cell" sqref="D2" xr:uid="{00000000-0002-0000-1A00-000005000000}"/>
    <dataValidation allowBlank="1" showInputMessage="1" showErrorMessage="1" prompt="Enter School Name in cell to the right" sqref="B3" xr:uid="{00000000-0002-0000-1A00-000006000000}"/>
    <dataValidation allowBlank="1" showInputMessage="1" showErrorMessage="1" prompt="Enter School Name in this cell" sqref="C3" xr:uid="{00000000-0002-0000-1A00-000007000000}"/>
    <dataValidation allowBlank="1" showInputMessage="1" showErrorMessage="1" prompt="Enter Total Assignable Hours in cell below" sqref="B5" xr:uid="{00000000-0002-0000-1A00-000008000000}"/>
    <dataValidation allowBlank="1" showInputMessage="1" showErrorMessage="1" prompt="Total Assignable Hours Worked are automatically calculated in cell below" sqref="D5" xr:uid="{00000000-0002-0000-1A00-000009000000}"/>
    <dataValidation allowBlank="1" showInputMessage="1" showErrorMessage="1" prompt="Regular Hours are automatically calculated in cell below" sqref="C5" xr:uid="{00000000-0002-0000-1A00-00000A000000}"/>
    <dataValidation allowBlank="1" showInputMessage="1" showErrorMessage="1" prompt="Enter Total Work Week Hours in this cell" sqref="B6" xr:uid="{00000000-0002-0000-1A00-00000B000000}"/>
    <dataValidation allowBlank="1" showInputMessage="1" showErrorMessage="1" prompt="Total Hours Worked are automatically calculated in this cell" sqref="C6:D6" xr:uid="{00000000-0002-0000-1A00-00000C000000}"/>
    <dataValidation allowBlank="1" showInputMessage="1" showErrorMessage="1" prompt="Enter Date in this column under this heading. Use heading filters to find specific entries" sqref="B7" xr:uid="{00000000-0002-0000-1A00-00000D000000}"/>
    <dataValidation allowBlank="1" showInputMessage="1" showErrorMessage="1" prompt="Enter Assigned Time After School in this column under this heading." sqref="H7 I8:I34" xr:uid="{00000000-0002-0000-1A00-00000E000000}"/>
    <dataValidation allowBlank="1" showInputMessage="1" showErrorMessage="1" prompt="Assigned Hours Worked are automatically calculated in this column under this heading." sqref="J7:K7" xr:uid="{00000000-0002-0000-1A00-00000F000000}"/>
    <dataValidation allowBlank="1" showInputMessage="1" showErrorMessage="1" prompt="Total Assignable Hours Worked to date automatically calculated in this cell." sqref="E6 I6" xr:uid="{00000000-0002-0000-1A00-000010000000}"/>
    <dataValidation allowBlank="1" showInputMessage="1" showErrorMessage="1" prompt="Total Assignable Hours Worked to date are automatically calculated in cell below" sqref="I4 E5" xr:uid="{00000000-0002-0000-1A00-000011000000}"/>
    <dataValidation allowBlank="1" showInputMessage="1" showErrorMessage="1" prompt="adsfa" sqref="H2" xr:uid="{00000000-0002-0000-1A00-000012000000}"/>
  </dataValidations>
  <hyperlinks>
    <hyperlink ref="I2" location="Summary!A1" display="Summary!A1" xr:uid="{00000000-0004-0000-1A00-000000000000}"/>
    <hyperlink ref="I2:I3" location="'Hours Summary'!A1" display="Return to Main" xr:uid="{00000000-0004-0000-1A00-000001000000}"/>
    <hyperlink ref="J2" location="'Mon-Day 1-S1'!Print_Titles" display="MON | Day 1 - Sem 1" xr:uid="{00000000-0004-0000-1A00-000002000000}"/>
    <hyperlink ref="J3" location="'Tue-Day 2-S1'!Print_Titles" display="TUE | Day 2 - Sem 1" xr:uid="{00000000-0004-0000-1A00-000003000000}"/>
    <hyperlink ref="J4" location="'Wed-Day 3-S1'!Print_Titles" display="WED | Day 3 - Sem 1" xr:uid="{00000000-0004-0000-1A00-000004000000}"/>
    <hyperlink ref="J5" location="'Thu-Day 4-S1'!Print_Titles" display="THU | Day 4 - Sem 1" xr:uid="{00000000-0004-0000-1A00-000005000000}"/>
    <hyperlink ref="J6" location="'Fri-Day 5-S1'!Print_Titles" display="FRI | Day 5 - Sem 1" xr:uid="{00000000-0004-0000-1A00-000006000000}"/>
    <hyperlink ref="M2" location="'Day 6-S2'!A1" display="Day 6 - Sem 1" xr:uid="{00000000-0004-0000-1A00-000007000000}"/>
    <hyperlink ref="M3" location="'Early Out 1-S2'!A1" display="Early Out 1 - Sem 1" xr:uid="{00000000-0004-0000-1A00-000008000000}"/>
    <hyperlink ref="M4" location="'Early Out 2-S2'!A1" display="Early Out 2 - Sem 1" xr:uid="{00000000-0004-0000-1A00-000009000000}"/>
    <hyperlink ref="J2:K2" location="'Mon-Day 1-S2'!A1" display="MON | Day 1 - Sem 1" xr:uid="{00000000-0004-0000-1A00-00000A000000}"/>
    <hyperlink ref="J3:K3" location="'Tue-Day 2-S2'!A1" display="TUE | Day 2 - Sem 1" xr:uid="{00000000-0004-0000-1A00-00000B000000}"/>
    <hyperlink ref="J4:K4" location="'Wed-Day 3-S2'!A1" display="WED | Day 3 - Sem 1" xr:uid="{00000000-0004-0000-1A00-00000C000000}"/>
    <hyperlink ref="J5:K5" location="'Thu-Day 4-S2'!A1" display="THU | Day 4 - Sem 1" xr:uid="{00000000-0004-0000-1A00-00000D000000}"/>
    <hyperlink ref="J6:K6" location="'Fri-Day 5-S2'!A1" display="FRI | Day 5 - Sem 1" xr:uid="{00000000-0004-0000-1A00-00000E000000}"/>
  </hyperlinks>
  <printOptions horizontalCentered="1"/>
  <pageMargins left="0.25" right="0.25" top="0.75" bottom="0.75" header="0.3" footer="0.3"/>
  <pageSetup scale="56"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514C14CA-F327-6643-87AD-CA8F5F962D82}">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4"/>
    <pageSetUpPr fitToPage="1"/>
  </sheetPr>
  <dimension ref="B1:Q38"/>
  <sheetViews>
    <sheetView showGridLines="0" zoomScale="75" zoomScaleNormal="75" workbookViewId="0">
      <pane xSplit="14" ySplit="7" topLeftCell="O8" activePane="bottomRight" state="frozen"/>
      <selection activeCell="E6" sqref="B6:E6"/>
      <selection pane="topRight" activeCell="E6" sqref="B6:E6"/>
      <selection pane="bottomLeft" activeCell="E6" sqref="B6:E6"/>
      <selection pane="bottomRight" activeCell="I2" sqref="I2:I3"/>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6.83203125" style="15" customWidth="1"/>
    <col min="10" max="10" width="12.1640625" style="9" customWidth="1"/>
    <col min="11" max="11" width="23.1640625" style="9" customWidth="1"/>
    <col min="12" max="12" width="13.1640625" style="9" customWidth="1"/>
    <col min="13" max="13" width="14.83203125" style="9" customWidth="1"/>
    <col min="14" max="14" width="9.83203125" style="9" customWidth="1"/>
    <col min="15" max="15" width="1.83203125" style="9" customWidth="1"/>
    <col min="16" max="16384" width="9" style="9"/>
  </cols>
  <sheetData>
    <row r="1" spans="2:17" ht="35.25" customHeight="1" thickTop="1" thickBot="1" x14ac:dyDescent="0.35">
      <c r="B1" s="486" t="s">
        <v>69</v>
      </c>
      <c r="C1" s="486"/>
      <c r="D1" s="486"/>
      <c r="E1" s="486"/>
      <c r="F1" s="486"/>
      <c r="G1" s="486"/>
      <c r="H1" s="486"/>
      <c r="I1" s="487"/>
      <c r="J1" s="459" t="s">
        <v>19</v>
      </c>
      <c r="K1" s="460"/>
      <c r="L1" s="163" t="s">
        <v>16</v>
      </c>
      <c r="M1" s="162" t="s">
        <v>19</v>
      </c>
      <c r="N1" s="163" t="s">
        <v>16</v>
      </c>
      <c r="O1" s="58"/>
    </row>
    <row r="2" spans="2:17" ht="47.2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86</v>
      </c>
      <c r="K2" s="462"/>
      <c r="L2" s="154">
        <f>'Hours Summary'!C15+'Hours Summary'!D15</f>
        <v>0</v>
      </c>
      <c r="M2" s="185" t="s">
        <v>91</v>
      </c>
      <c r="N2" s="186">
        <f>'Hours Summary'!C20+'Hours Summary'!D20</f>
        <v>0</v>
      </c>
      <c r="O2" s="58"/>
    </row>
    <row r="3" spans="2:17" ht="51" customHeight="1" thickBot="1" x14ac:dyDescent="0.2">
      <c r="B3" s="123" t="s">
        <v>23</v>
      </c>
      <c r="C3" s="467" t="str">
        <f>August!C3</f>
        <v>Type School Name</v>
      </c>
      <c r="D3" s="467"/>
      <c r="E3" s="468"/>
      <c r="F3" s="43" t="s">
        <v>44</v>
      </c>
      <c r="G3" s="109">
        <f>'Hours Summary'!G12</f>
        <v>0</v>
      </c>
      <c r="H3" s="476"/>
      <c r="I3" s="489"/>
      <c r="J3" s="463" t="s">
        <v>87</v>
      </c>
      <c r="K3" s="464"/>
      <c r="L3" s="155">
        <f>'Hours Summary'!C16+'Hours Summary'!D16</f>
        <v>0</v>
      </c>
      <c r="M3" s="160" t="s">
        <v>92</v>
      </c>
      <c r="N3" s="161">
        <f>'Hours Summary'!C21+'Hours Summary'!D21</f>
        <v>0</v>
      </c>
      <c r="O3" s="58"/>
    </row>
    <row r="4" spans="2:17" ht="78" customHeight="1" thickBot="1" x14ac:dyDescent="0.2">
      <c r="B4" s="110" t="s">
        <v>146</v>
      </c>
      <c r="C4" s="277" t="str">
        <f>'Hours Summary'!H3</f>
        <v>Typical Assign. FTE</v>
      </c>
      <c r="D4" s="110" t="s">
        <v>71</v>
      </c>
      <c r="E4" s="207">
        <f>IFERROR(D2*1200,0)</f>
        <v>0</v>
      </c>
      <c r="F4" s="110" t="s">
        <v>132</v>
      </c>
      <c r="G4" s="207">
        <f>May!B6</f>
        <v>0</v>
      </c>
      <c r="I4" s="490" t="s">
        <v>27</v>
      </c>
      <c r="J4" s="465" t="s">
        <v>88</v>
      </c>
      <c r="K4" s="466"/>
      <c r="L4" s="156">
        <f>'Hours Summary'!C17+'Hours Summary'!D17</f>
        <v>0</v>
      </c>
      <c r="M4" s="158" t="s">
        <v>93</v>
      </c>
      <c r="N4" s="159">
        <f>'Hours Summary'!C22+'Hours Summary'!D22</f>
        <v>0</v>
      </c>
      <c r="O4" s="58"/>
    </row>
    <row r="5" spans="2:17" ht="76.5" customHeight="1" thickBot="1" x14ac:dyDescent="0.25">
      <c r="B5" s="258" t="s">
        <v>131</v>
      </c>
      <c r="C5" s="259" t="s">
        <v>115</v>
      </c>
      <c r="D5" s="260" t="s">
        <v>128</v>
      </c>
      <c r="E5" s="206" t="s">
        <v>55</v>
      </c>
      <c r="F5" s="10"/>
      <c r="G5" s="10"/>
      <c r="I5" s="491"/>
      <c r="J5" s="469" t="s">
        <v>89</v>
      </c>
      <c r="K5" s="470"/>
      <c r="L5" s="157">
        <f>'Hours Summary'!C18+'Hours Summary'!D18</f>
        <v>0</v>
      </c>
      <c r="M5" s="58"/>
      <c r="N5" s="58"/>
      <c r="O5" s="58"/>
    </row>
    <row r="6" spans="2:17" ht="28.5" customHeight="1" thickBot="1" x14ac:dyDescent="0.25">
      <c r="B6" s="266">
        <f>G4-D6</f>
        <v>0</v>
      </c>
      <c r="C6" s="262">
        <f>SUM(I8:I38)/60</f>
        <v>0</v>
      </c>
      <c r="D6" s="263">
        <f>SUM(K8:K38)</f>
        <v>0</v>
      </c>
      <c r="E6" s="211">
        <f>May!E6+D6</f>
        <v>0</v>
      </c>
      <c r="F6" s="10"/>
      <c r="G6" s="10"/>
      <c r="I6" s="213">
        <f>August!B6-E6</f>
        <v>0</v>
      </c>
      <c r="J6" s="471" t="s">
        <v>90</v>
      </c>
      <c r="K6" s="472"/>
      <c r="L6" s="187">
        <f>'Hours Summary'!C19+'Hours Summary'!D19</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0" x14ac:dyDescent="0.15">
      <c r="B8" s="280">
        <v>43983</v>
      </c>
      <c r="C8" s="349"/>
      <c r="D8" s="349"/>
      <c r="E8" s="349"/>
      <c r="F8" s="300"/>
      <c r="G8" s="301"/>
      <c r="H8" s="302"/>
      <c r="I8" s="196">
        <f t="shared" ref="I8:I37" si="0">E8</f>
        <v>0</v>
      </c>
      <c r="J8" s="264">
        <f>IFERROR(C8+D8+F8+H8,0)</f>
        <v>0</v>
      </c>
      <c r="K8" s="199">
        <f t="shared" ref="K8:K37" si="1">IFERROR(J8/60,0)</f>
        <v>0</v>
      </c>
      <c r="L8" s="153"/>
    </row>
    <row r="9" spans="2:17" ht="20" x14ac:dyDescent="0.15">
      <c r="B9" s="280">
        <v>43984</v>
      </c>
      <c r="C9" s="349"/>
      <c r="D9" s="349"/>
      <c r="E9" s="349"/>
      <c r="F9" s="300"/>
      <c r="G9" s="301"/>
      <c r="H9" s="302"/>
      <c r="I9" s="196">
        <f t="shared" si="0"/>
        <v>0</v>
      </c>
      <c r="J9" s="264">
        <f t="shared" ref="J9:J36" si="2">IFERROR(C9+D9+F9+H9,0)</f>
        <v>0</v>
      </c>
      <c r="K9" s="199">
        <f t="shared" si="1"/>
        <v>0</v>
      </c>
    </row>
    <row r="10" spans="2:17" ht="20" x14ac:dyDescent="0.15">
      <c r="B10" s="280">
        <v>43985</v>
      </c>
      <c r="C10" s="349"/>
      <c r="D10" s="349"/>
      <c r="E10" s="349"/>
      <c r="F10" s="300"/>
      <c r="G10" s="301"/>
      <c r="H10" s="302"/>
      <c r="I10" s="196">
        <f t="shared" si="0"/>
        <v>0</v>
      </c>
      <c r="J10" s="264">
        <f t="shared" si="2"/>
        <v>0</v>
      </c>
      <c r="K10" s="199">
        <f t="shared" si="1"/>
        <v>0</v>
      </c>
    </row>
    <row r="11" spans="2:17" ht="20" x14ac:dyDescent="0.15">
      <c r="B11" s="280">
        <v>43986</v>
      </c>
      <c r="C11" s="349"/>
      <c r="D11" s="349"/>
      <c r="E11" s="349"/>
      <c r="F11" s="300"/>
      <c r="G11" s="301"/>
      <c r="H11" s="302"/>
      <c r="I11" s="196">
        <f t="shared" si="0"/>
        <v>0</v>
      </c>
      <c r="J11" s="264">
        <f t="shared" si="2"/>
        <v>0</v>
      </c>
      <c r="K11" s="199">
        <f t="shared" si="1"/>
        <v>0</v>
      </c>
    </row>
    <row r="12" spans="2:17" ht="20" x14ac:dyDescent="0.15">
      <c r="B12" s="280">
        <v>43987</v>
      </c>
      <c r="C12" s="350"/>
      <c r="D12" s="350"/>
      <c r="E12" s="350"/>
      <c r="F12" s="300"/>
      <c r="G12" s="301"/>
      <c r="H12" s="302"/>
      <c r="I12" s="196">
        <f t="shared" si="0"/>
        <v>0</v>
      </c>
      <c r="J12" s="264">
        <f t="shared" si="2"/>
        <v>0</v>
      </c>
      <c r="K12" s="199">
        <f t="shared" si="1"/>
        <v>0</v>
      </c>
    </row>
    <row r="13" spans="2:17" ht="20" x14ac:dyDescent="0.15">
      <c r="B13" s="286">
        <v>43988</v>
      </c>
      <c r="C13" s="351"/>
      <c r="D13" s="351"/>
      <c r="E13" s="351"/>
      <c r="F13" s="309"/>
      <c r="G13" s="297"/>
      <c r="H13" s="298"/>
      <c r="I13" s="196">
        <f t="shared" si="0"/>
        <v>0</v>
      </c>
      <c r="J13" s="264">
        <f t="shared" si="2"/>
        <v>0</v>
      </c>
      <c r="K13" s="199">
        <f t="shared" si="1"/>
        <v>0</v>
      </c>
    </row>
    <row r="14" spans="2:17" ht="20" x14ac:dyDescent="0.15">
      <c r="B14" s="286">
        <v>43989</v>
      </c>
      <c r="C14" s="351"/>
      <c r="D14" s="351"/>
      <c r="E14" s="351"/>
      <c r="F14" s="309"/>
      <c r="G14" s="297"/>
      <c r="H14" s="298"/>
      <c r="I14" s="196">
        <f t="shared" si="0"/>
        <v>0</v>
      </c>
      <c r="J14" s="264">
        <f t="shared" si="2"/>
        <v>0</v>
      </c>
      <c r="K14" s="199">
        <f t="shared" si="1"/>
        <v>0</v>
      </c>
    </row>
    <row r="15" spans="2:17" ht="20" x14ac:dyDescent="0.15">
      <c r="B15" s="280">
        <v>43990</v>
      </c>
      <c r="C15" s="349"/>
      <c r="D15" s="349"/>
      <c r="E15" s="349"/>
      <c r="F15" s="300"/>
      <c r="G15" s="301"/>
      <c r="H15" s="302"/>
      <c r="I15" s="196">
        <f t="shared" si="0"/>
        <v>0</v>
      </c>
      <c r="J15" s="264">
        <f t="shared" si="2"/>
        <v>0</v>
      </c>
      <c r="K15" s="199">
        <f t="shared" si="1"/>
        <v>0</v>
      </c>
    </row>
    <row r="16" spans="2:17" ht="20" x14ac:dyDescent="0.15">
      <c r="B16" s="280">
        <v>43991</v>
      </c>
      <c r="C16" s="349"/>
      <c r="D16" s="349"/>
      <c r="E16" s="349"/>
      <c r="F16" s="300"/>
      <c r="G16" s="301"/>
      <c r="H16" s="302"/>
      <c r="I16" s="196">
        <f t="shared" si="0"/>
        <v>0</v>
      </c>
      <c r="J16" s="264">
        <f t="shared" si="2"/>
        <v>0</v>
      </c>
      <c r="K16" s="199">
        <f t="shared" si="1"/>
        <v>0</v>
      </c>
    </row>
    <row r="17" spans="2:11" ht="20" x14ac:dyDescent="0.15">
      <c r="B17" s="280">
        <v>43992</v>
      </c>
      <c r="C17" s="349"/>
      <c r="D17" s="349"/>
      <c r="E17" s="349"/>
      <c r="F17" s="300"/>
      <c r="G17" s="301"/>
      <c r="H17" s="302"/>
      <c r="I17" s="196">
        <f t="shared" si="0"/>
        <v>0</v>
      </c>
      <c r="J17" s="264">
        <f t="shared" si="2"/>
        <v>0</v>
      </c>
      <c r="K17" s="199">
        <f t="shared" si="1"/>
        <v>0</v>
      </c>
    </row>
    <row r="18" spans="2:11" ht="20" x14ac:dyDescent="0.15">
      <c r="B18" s="280">
        <v>43993</v>
      </c>
      <c r="C18" s="330"/>
      <c r="D18" s="330"/>
      <c r="E18" s="330"/>
      <c r="F18" s="305"/>
      <c r="G18" s="301"/>
      <c r="H18" s="302"/>
      <c r="I18" s="196">
        <f t="shared" si="0"/>
        <v>0</v>
      </c>
      <c r="J18" s="264">
        <f t="shared" si="2"/>
        <v>0</v>
      </c>
      <c r="K18" s="199">
        <f t="shared" si="1"/>
        <v>0</v>
      </c>
    </row>
    <row r="19" spans="2:11" ht="20" x14ac:dyDescent="0.15">
      <c r="B19" s="280">
        <v>43994</v>
      </c>
      <c r="C19" s="330"/>
      <c r="D19" s="330"/>
      <c r="E19" s="330"/>
      <c r="F19" s="305"/>
      <c r="G19" s="301"/>
      <c r="H19" s="302"/>
      <c r="I19" s="196">
        <f t="shared" si="0"/>
        <v>0</v>
      </c>
      <c r="J19" s="264">
        <f t="shared" si="2"/>
        <v>0</v>
      </c>
      <c r="K19" s="199">
        <f t="shared" si="1"/>
        <v>0</v>
      </c>
    </row>
    <row r="20" spans="2:11" ht="20" x14ac:dyDescent="0.15">
      <c r="B20" s="286">
        <v>43995</v>
      </c>
      <c r="C20" s="351"/>
      <c r="D20" s="351"/>
      <c r="E20" s="351"/>
      <c r="F20" s="309"/>
      <c r="G20" s="297"/>
      <c r="H20" s="298"/>
      <c r="I20" s="196">
        <f t="shared" si="0"/>
        <v>0</v>
      </c>
      <c r="J20" s="264">
        <f t="shared" si="2"/>
        <v>0</v>
      </c>
      <c r="K20" s="199">
        <f t="shared" si="1"/>
        <v>0</v>
      </c>
    </row>
    <row r="21" spans="2:11" ht="20" x14ac:dyDescent="0.15">
      <c r="B21" s="286">
        <v>43996</v>
      </c>
      <c r="C21" s="351"/>
      <c r="D21" s="351"/>
      <c r="E21" s="351"/>
      <c r="F21" s="309"/>
      <c r="G21" s="297"/>
      <c r="H21" s="298"/>
      <c r="I21" s="196">
        <f t="shared" si="0"/>
        <v>0</v>
      </c>
      <c r="J21" s="264">
        <f t="shared" si="2"/>
        <v>0</v>
      </c>
      <c r="K21" s="199">
        <f t="shared" si="1"/>
        <v>0</v>
      </c>
    </row>
    <row r="22" spans="2:11" ht="20" x14ac:dyDescent="0.15">
      <c r="B22" s="280">
        <v>43997</v>
      </c>
      <c r="C22" s="349"/>
      <c r="D22" s="349"/>
      <c r="E22" s="349"/>
      <c r="F22" s="300"/>
      <c r="G22" s="301"/>
      <c r="H22" s="302"/>
      <c r="I22" s="196">
        <f t="shared" si="0"/>
        <v>0</v>
      </c>
      <c r="J22" s="264">
        <f t="shared" si="2"/>
        <v>0</v>
      </c>
      <c r="K22" s="199">
        <f t="shared" si="1"/>
        <v>0</v>
      </c>
    </row>
    <row r="23" spans="2:11" ht="20" x14ac:dyDescent="0.15">
      <c r="B23" s="280">
        <v>43998</v>
      </c>
      <c r="C23" s="349"/>
      <c r="D23" s="349"/>
      <c r="E23" s="349"/>
      <c r="F23" s="300"/>
      <c r="G23" s="301"/>
      <c r="H23" s="302"/>
      <c r="I23" s="196">
        <f t="shared" si="0"/>
        <v>0</v>
      </c>
      <c r="J23" s="264">
        <f t="shared" si="2"/>
        <v>0</v>
      </c>
      <c r="K23" s="199">
        <f t="shared" si="1"/>
        <v>0</v>
      </c>
    </row>
    <row r="24" spans="2:11" ht="20" x14ac:dyDescent="0.15">
      <c r="B24" s="280">
        <v>43999</v>
      </c>
      <c r="C24" s="349"/>
      <c r="D24" s="349"/>
      <c r="E24" s="349"/>
      <c r="F24" s="300"/>
      <c r="G24" s="301"/>
      <c r="H24" s="302"/>
      <c r="I24" s="196">
        <f t="shared" si="0"/>
        <v>0</v>
      </c>
      <c r="J24" s="264">
        <f t="shared" si="2"/>
        <v>0</v>
      </c>
      <c r="K24" s="199">
        <f t="shared" si="1"/>
        <v>0</v>
      </c>
    </row>
    <row r="25" spans="2:11" ht="20" x14ac:dyDescent="0.15">
      <c r="B25" s="280">
        <v>44000</v>
      </c>
      <c r="C25" s="330"/>
      <c r="D25" s="330"/>
      <c r="E25" s="330"/>
      <c r="F25" s="305"/>
      <c r="G25" s="301"/>
      <c r="H25" s="302"/>
      <c r="I25" s="196">
        <f t="shared" si="0"/>
        <v>0</v>
      </c>
      <c r="J25" s="264">
        <f t="shared" si="2"/>
        <v>0</v>
      </c>
      <c r="K25" s="199">
        <f t="shared" si="1"/>
        <v>0</v>
      </c>
    </row>
    <row r="26" spans="2:11" ht="20" x14ac:dyDescent="0.15">
      <c r="B26" s="280">
        <v>44001</v>
      </c>
      <c r="C26" s="330"/>
      <c r="D26" s="330"/>
      <c r="E26" s="330"/>
      <c r="F26" s="305"/>
      <c r="G26" s="301"/>
      <c r="H26" s="302"/>
      <c r="I26" s="196">
        <f t="shared" si="0"/>
        <v>0</v>
      </c>
      <c r="J26" s="264">
        <f t="shared" si="2"/>
        <v>0</v>
      </c>
      <c r="K26" s="199">
        <f t="shared" si="1"/>
        <v>0</v>
      </c>
    </row>
    <row r="27" spans="2:11" ht="20" x14ac:dyDescent="0.15">
      <c r="B27" s="286">
        <v>44002</v>
      </c>
      <c r="C27" s="351"/>
      <c r="D27" s="351"/>
      <c r="E27" s="351"/>
      <c r="F27" s="309"/>
      <c r="G27" s="297"/>
      <c r="H27" s="298"/>
      <c r="I27" s="196">
        <f t="shared" si="0"/>
        <v>0</v>
      </c>
      <c r="J27" s="264">
        <f t="shared" si="2"/>
        <v>0</v>
      </c>
      <c r="K27" s="199">
        <f t="shared" si="1"/>
        <v>0</v>
      </c>
    </row>
    <row r="28" spans="2:11" ht="20" x14ac:dyDescent="0.15">
      <c r="B28" s="286">
        <v>44003</v>
      </c>
      <c r="C28" s="351"/>
      <c r="D28" s="351"/>
      <c r="E28" s="351"/>
      <c r="F28" s="309"/>
      <c r="G28" s="297"/>
      <c r="H28" s="298"/>
      <c r="I28" s="196">
        <f t="shared" si="0"/>
        <v>0</v>
      </c>
      <c r="J28" s="264">
        <f t="shared" si="2"/>
        <v>0</v>
      </c>
      <c r="K28" s="199">
        <f t="shared" si="1"/>
        <v>0</v>
      </c>
    </row>
    <row r="29" spans="2:11" ht="20" x14ac:dyDescent="0.15">
      <c r="B29" s="280">
        <v>44004</v>
      </c>
      <c r="C29" s="349"/>
      <c r="D29" s="349"/>
      <c r="E29" s="349"/>
      <c r="F29" s="300"/>
      <c r="G29" s="301"/>
      <c r="H29" s="302"/>
      <c r="I29" s="196">
        <f t="shared" si="0"/>
        <v>0</v>
      </c>
      <c r="J29" s="264">
        <f t="shared" si="2"/>
        <v>0</v>
      </c>
      <c r="K29" s="199">
        <f t="shared" si="1"/>
        <v>0</v>
      </c>
    </row>
    <row r="30" spans="2:11" ht="20" x14ac:dyDescent="0.15">
      <c r="B30" s="280">
        <v>44005</v>
      </c>
      <c r="C30" s="349"/>
      <c r="D30" s="349"/>
      <c r="E30" s="349"/>
      <c r="F30" s="300"/>
      <c r="G30" s="301"/>
      <c r="H30" s="302"/>
      <c r="I30" s="196">
        <f t="shared" si="0"/>
        <v>0</v>
      </c>
      <c r="J30" s="264">
        <f t="shared" si="2"/>
        <v>0</v>
      </c>
      <c r="K30" s="199">
        <f t="shared" si="1"/>
        <v>0</v>
      </c>
    </row>
    <row r="31" spans="2:11" ht="20" x14ac:dyDescent="0.15">
      <c r="B31" s="280">
        <v>44006</v>
      </c>
      <c r="C31" s="349"/>
      <c r="D31" s="349"/>
      <c r="E31" s="349"/>
      <c r="F31" s="300"/>
      <c r="G31" s="301"/>
      <c r="H31" s="302"/>
      <c r="I31" s="196">
        <f t="shared" si="0"/>
        <v>0</v>
      </c>
      <c r="J31" s="264">
        <f t="shared" si="2"/>
        <v>0</v>
      </c>
      <c r="K31" s="199">
        <f t="shared" si="1"/>
        <v>0</v>
      </c>
    </row>
    <row r="32" spans="2:11" ht="20" x14ac:dyDescent="0.15">
      <c r="B32" s="280">
        <v>44007</v>
      </c>
      <c r="C32" s="330"/>
      <c r="D32" s="330"/>
      <c r="E32" s="330"/>
      <c r="F32" s="305"/>
      <c r="G32" s="301"/>
      <c r="H32" s="302"/>
      <c r="I32" s="196">
        <f t="shared" si="0"/>
        <v>0</v>
      </c>
      <c r="J32" s="264">
        <f t="shared" si="2"/>
        <v>0</v>
      </c>
      <c r="K32" s="199">
        <f t="shared" si="1"/>
        <v>0</v>
      </c>
    </row>
    <row r="33" spans="2:11" ht="20" x14ac:dyDescent="0.15">
      <c r="B33" s="280">
        <v>44008</v>
      </c>
      <c r="C33" s="330"/>
      <c r="D33" s="330"/>
      <c r="E33" s="330"/>
      <c r="F33" s="305"/>
      <c r="G33" s="301"/>
      <c r="H33" s="302"/>
      <c r="I33" s="196">
        <f t="shared" si="0"/>
        <v>0</v>
      </c>
      <c r="J33" s="264">
        <f t="shared" si="2"/>
        <v>0</v>
      </c>
      <c r="K33" s="199">
        <f t="shared" si="1"/>
        <v>0</v>
      </c>
    </row>
    <row r="34" spans="2:11" ht="20" x14ac:dyDescent="0.15">
      <c r="B34" s="286">
        <v>44009</v>
      </c>
      <c r="C34" s="351"/>
      <c r="D34" s="351"/>
      <c r="E34" s="351"/>
      <c r="F34" s="309"/>
      <c r="G34" s="297"/>
      <c r="H34" s="298"/>
      <c r="I34" s="196">
        <f t="shared" si="0"/>
        <v>0</v>
      </c>
      <c r="J34" s="264">
        <f t="shared" si="2"/>
        <v>0</v>
      </c>
      <c r="K34" s="199">
        <f t="shared" si="1"/>
        <v>0</v>
      </c>
    </row>
    <row r="35" spans="2:11" ht="20" x14ac:dyDescent="0.15">
      <c r="B35" s="286">
        <v>44010</v>
      </c>
      <c r="C35" s="351"/>
      <c r="D35" s="351"/>
      <c r="E35" s="351"/>
      <c r="F35" s="309"/>
      <c r="G35" s="297"/>
      <c r="H35" s="298"/>
      <c r="I35" s="196">
        <f t="shared" si="0"/>
        <v>0</v>
      </c>
      <c r="J35" s="264">
        <f t="shared" si="2"/>
        <v>0</v>
      </c>
      <c r="K35" s="199">
        <f t="shared" si="1"/>
        <v>0</v>
      </c>
    </row>
    <row r="36" spans="2:11" ht="20" x14ac:dyDescent="0.15">
      <c r="B36" s="280">
        <v>44011</v>
      </c>
      <c r="C36" s="330"/>
      <c r="D36" s="330"/>
      <c r="E36" s="330"/>
      <c r="F36" s="305"/>
      <c r="G36" s="308"/>
      <c r="H36" s="302"/>
      <c r="I36" s="196">
        <f t="shared" si="0"/>
        <v>0</v>
      </c>
      <c r="J36" s="264">
        <f t="shared" si="2"/>
        <v>0</v>
      </c>
      <c r="K36" s="199">
        <f t="shared" si="1"/>
        <v>0</v>
      </c>
    </row>
    <row r="37" spans="2:11" ht="21" thickBot="1" x14ac:dyDescent="0.2">
      <c r="B37" s="314">
        <v>44012</v>
      </c>
      <c r="C37" s="352"/>
      <c r="D37" s="352"/>
      <c r="E37" s="352"/>
      <c r="F37" s="332"/>
      <c r="G37" s="344"/>
      <c r="H37" s="336"/>
      <c r="I37" s="198">
        <f t="shared" si="0"/>
        <v>0</v>
      </c>
      <c r="J37" s="265">
        <f>IFERROR(C37+D37+F37+H37,0)</f>
        <v>0</v>
      </c>
      <c r="K37" s="200">
        <f t="shared" si="1"/>
        <v>0</v>
      </c>
    </row>
    <row r="38" spans="2:11" ht="42" customHeight="1" thickTop="1" x14ac:dyDescent="0.15">
      <c r="B38" s="188"/>
      <c r="C38" s="192"/>
      <c r="D38" s="192"/>
      <c r="E38" s="192"/>
      <c r="F38" s="191"/>
      <c r="G38" s="193"/>
      <c r="H38" s="190"/>
      <c r="I38" s="176"/>
      <c r="J38" s="194"/>
      <c r="K38" s="195"/>
    </row>
  </sheetData>
  <sheetProtection formatColumns="0"/>
  <mergeCells count="11">
    <mergeCell ref="J5:K5"/>
    <mergeCell ref="J6:K6"/>
    <mergeCell ref="H2:H3"/>
    <mergeCell ref="I2:I3"/>
    <mergeCell ref="I4:I5"/>
    <mergeCell ref="B1:I1"/>
    <mergeCell ref="J1:K1"/>
    <mergeCell ref="J2:K2"/>
    <mergeCell ref="J3:K3"/>
    <mergeCell ref="J4:K4"/>
    <mergeCell ref="C3:E3"/>
  </mergeCells>
  <phoneticPr fontId="52" type="noConversion"/>
  <dataValidations count="19">
    <dataValidation allowBlank="1" showInputMessage="1" showErrorMessage="1" prompt="adsfa" sqref="H2" xr:uid="{00000000-0002-0000-1B00-000000000000}"/>
    <dataValidation allowBlank="1" showInputMessage="1" showErrorMessage="1" prompt="Total Assignable Hours Worked to date are automatically calculated in cell below" sqref="I4 E5" xr:uid="{00000000-0002-0000-1B00-000001000000}"/>
    <dataValidation allowBlank="1" showInputMessage="1" showErrorMessage="1" prompt="Total Assignable Hours Worked to date automatically calculated in this cell." sqref="E6 I6" xr:uid="{00000000-0002-0000-1B00-000002000000}"/>
    <dataValidation allowBlank="1" showInputMessage="1" showErrorMessage="1" prompt="Assigned Hours Worked are automatically calculated in this column under this heading." sqref="J7:K7" xr:uid="{00000000-0002-0000-1B00-000003000000}"/>
    <dataValidation allowBlank="1" showInputMessage="1" showErrorMessage="1" prompt="Enter Assigned Time After School in this column under this heading." sqref="H7 I8:I34" xr:uid="{00000000-0002-0000-1B00-000004000000}"/>
    <dataValidation allowBlank="1" showInputMessage="1" showErrorMessage="1" prompt="Enter Date in this column under this heading. Use heading filters to find specific entries" sqref="B7" xr:uid="{00000000-0002-0000-1B00-000005000000}"/>
    <dataValidation allowBlank="1" showInputMessage="1" showErrorMessage="1" prompt="Total Hours Worked are automatically calculated in this cell" sqref="C6:D6" xr:uid="{00000000-0002-0000-1B00-000006000000}"/>
    <dataValidation allowBlank="1" showInputMessage="1" showErrorMessage="1" prompt="Enter Total Work Week Hours in this cell" sqref="B6" xr:uid="{00000000-0002-0000-1B00-000007000000}"/>
    <dataValidation allowBlank="1" showInputMessage="1" showErrorMessage="1" prompt="Regular Hours are automatically calculated in cell below" sqref="C5" xr:uid="{00000000-0002-0000-1B00-000008000000}"/>
    <dataValidation allowBlank="1" showInputMessage="1" showErrorMessage="1" prompt="Total Assignable Hours Worked are automatically calculated in cell below" sqref="D5" xr:uid="{00000000-0002-0000-1B00-000009000000}"/>
    <dataValidation allowBlank="1" showInputMessage="1" showErrorMessage="1" prompt="Enter Total Assignable Hours in cell below" sqref="B5" xr:uid="{00000000-0002-0000-1B00-00000A000000}"/>
    <dataValidation allowBlank="1" showInputMessage="1" showErrorMessage="1" prompt="Enter School Name in this cell" sqref="C3" xr:uid="{00000000-0002-0000-1B00-00000B000000}"/>
    <dataValidation allowBlank="1" showInputMessage="1" showErrorMessage="1" prompt="Enter School Name in cell to the right" sqref="B3" xr:uid="{00000000-0002-0000-1B00-00000C000000}"/>
    <dataValidation allowBlank="1" showInputMessage="1" showErrorMessage="1" prompt="Enter Teacher's FTE in this cell" sqref="D2" xr:uid="{00000000-0002-0000-1B00-00000D000000}"/>
    <dataValidation allowBlank="1" showInputMessage="1" showErrorMessage="1" prompt="Enter Teacher Name in this cell" sqref="C2" xr:uid="{00000000-0002-0000-1B00-00000E000000}"/>
    <dataValidation allowBlank="1" showInputMessage="1" showErrorMessage="1" prompt="Enter Teacher Name and FTE in cells to the right" sqref="B2" xr:uid="{00000000-0002-0000-1B00-00000F000000}"/>
    <dataValidation allowBlank="1" showInputMessage="1" showErrorMessage="1" prompt="Enter Teacher and School details in cells below" sqref="B1" xr:uid="{00000000-0002-0000-1B00-000010000000}"/>
    <dataValidation allowBlank="1" showInputMessage="1" showErrorMessage="1" prompt="Use this worksheet to track hours worked in a work week. Enter Date and Times in TimeSheet table. Total Hours, Regular Hours and Overtime Hours are automatically calculated" sqref="A1" xr:uid="{00000000-0002-0000-1B00-000011000000}"/>
    <dataValidation allowBlank="1" showErrorMessage="1" sqref="A2:A1048576 F5:G6 I2 N1:N2 I35:I38 F2:G3 M10:Q37 R7:XFD37 P7:Q9 L38:XFD1048576 P1:XFD6 M5:N7 H8:H12 J8:L37 J38:K38 B39:K1048576 B8:F38 H15:H17 H22:H24 H29:H31 O1:O7 L1:L6" xr:uid="{00000000-0002-0000-1B00-000012000000}"/>
  </dataValidations>
  <hyperlinks>
    <hyperlink ref="I2" location="Summary!A1" display="Summary!A1" xr:uid="{00000000-0004-0000-1B00-000000000000}"/>
    <hyperlink ref="I2:I3" location="'Hours Summary'!A1" display="Return to Main" xr:uid="{00000000-0004-0000-1B00-000001000000}"/>
    <hyperlink ref="J2" location="'Mon-Day 1-S1'!Print_Titles" display="MON | Day 1 - Sem 1" xr:uid="{00000000-0004-0000-1B00-000002000000}"/>
    <hyperlink ref="J3" location="'Tue-Day 2-S1'!Print_Titles" display="TUE | Day 2 - Sem 1" xr:uid="{00000000-0004-0000-1B00-000003000000}"/>
    <hyperlink ref="J4" location="'Wed-Day 3-S1'!Print_Titles" display="WED | Day 3 - Sem 1" xr:uid="{00000000-0004-0000-1B00-000004000000}"/>
    <hyperlink ref="J5" location="'Thu-Day 4-S1'!Print_Titles" display="THU | Day 4 - Sem 1" xr:uid="{00000000-0004-0000-1B00-000005000000}"/>
    <hyperlink ref="J6" location="'Fri-Day 5-S1'!Print_Titles" display="FRI | Day 5 - Sem 1" xr:uid="{00000000-0004-0000-1B00-000006000000}"/>
    <hyperlink ref="M2" location="'Day 6-S2'!A1" display="Day 6 - Sem 1" xr:uid="{00000000-0004-0000-1B00-000007000000}"/>
    <hyperlink ref="M3" location="'Early Out 1-S2'!A1" display="Early Out 1 - Sem 1" xr:uid="{00000000-0004-0000-1B00-000008000000}"/>
    <hyperlink ref="M4" location="'Early Out 2-S2'!A1" display="Early Out 2 - Sem 1" xr:uid="{00000000-0004-0000-1B00-000009000000}"/>
    <hyperlink ref="J2:K2" location="'Mon-Day 1-S2'!A1" display="MON | Day 1 - Sem 1" xr:uid="{00000000-0004-0000-1B00-00000A000000}"/>
    <hyperlink ref="J3:K3" location="'Tue-Day 2-S2'!A1" display="TUE | Day 2 - Sem 1" xr:uid="{00000000-0004-0000-1B00-00000B000000}"/>
    <hyperlink ref="J4:K4" location="'Wed-Day 3-S2'!A1" display="WED | Day 3 - Sem 1" xr:uid="{00000000-0004-0000-1B00-00000C000000}"/>
    <hyperlink ref="J5:K5" location="'Thu-Day 4-S2'!A1" display="THU | Day 4 - Sem 1" xr:uid="{00000000-0004-0000-1B00-00000D000000}"/>
    <hyperlink ref="J6:K6" location="'Fri-Day 5-S2'!A1" display="FRI | Day 5 - Sem 1" xr:uid="{00000000-0004-0000-1B00-00000E000000}"/>
  </hyperlinks>
  <printOptions horizontalCentered="1"/>
  <pageMargins left="0.25" right="0.25" top="0.75" bottom="0.75" header="0.3" footer="0.3"/>
  <pageSetup scale="56"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7A3FA9FD-D9E9-0740-908F-98D87B2D23FE}">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4"/>
    <pageSetUpPr fitToPage="1"/>
  </sheetPr>
  <dimension ref="B1:Q39"/>
  <sheetViews>
    <sheetView showGridLines="0" zoomScale="75" zoomScaleNormal="75" workbookViewId="0">
      <pane xSplit="14" ySplit="7" topLeftCell="Q8" activePane="bottomRight" state="frozen"/>
      <selection activeCell="B6" sqref="B6:E6"/>
      <selection pane="topRight" activeCell="B6" sqref="B6:E6"/>
      <selection pane="bottomLeft" activeCell="B6" sqref="B6:E6"/>
      <selection pane="bottomRight" activeCell="D2" sqref="D2"/>
    </sheetView>
  </sheetViews>
  <sheetFormatPr baseColWidth="10" defaultColWidth="9" defaultRowHeight="20.25" customHeight="1" x14ac:dyDescent="0.15"/>
  <cols>
    <col min="1" max="1" width="0.83203125" style="9" customWidth="1"/>
    <col min="2" max="2" width="21.1640625" style="9" customWidth="1"/>
    <col min="3" max="3" width="14.1640625" style="9" customWidth="1"/>
    <col min="4" max="4" width="20.1640625" style="9" customWidth="1"/>
    <col min="5" max="5" width="17.1640625" style="9" customWidth="1"/>
    <col min="6" max="6" width="16.1640625" style="9" customWidth="1"/>
    <col min="7" max="7" width="12.5" style="9" customWidth="1"/>
    <col min="8" max="8" width="15.83203125" style="9" customWidth="1"/>
    <col min="9" max="9" width="16.83203125" style="15" customWidth="1"/>
    <col min="10" max="10" width="12.1640625" style="9" customWidth="1"/>
    <col min="11" max="11" width="23.1640625" style="9" customWidth="1"/>
    <col min="12" max="12" width="13.1640625" style="9" customWidth="1"/>
    <col min="13" max="13" width="14.83203125" style="9" customWidth="1"/>
    <col min="14" max="14" width="9.83203125" style="9" customWidth="1"/>
    <col min="15" max="15" width="1.83203125" style="9" customWidth="1"/>
    <col min="16" max="16384" width="9" style="9"/>
  </cols>
  <sheetData>
    <row r="1" spans="2:17" ht="35.25" customHeight="1" thickTop="1" thickBot="1" x14ac:dyDescent="0.35">
      <c r="B1" s="486" t="s">
        <v>126</v>
      </c>
      <c r="C1" s="486"/>
      <c r="D1" s="486"/>
      <c r="E1" s="486"/>
      <c r="F1" s="486"/>
      <c r="G1" s="486"/>
      <c r="H1" s="486"/>
      <c r="I1" s="487"/>
      <c r="J1" s="459" t="s">
        <v>19</v>
      </c>
      <c r="K1" s="460"/>
      <c r="L1" s="163" t="s">
        <v>16</v>
      </c>
      <c r="M1" s="162" t="s">
        <v>19</v>
      </c>
      <c r="N1" s="163" t="s">
        <v>16</v>
      </c>
      <c r="O1" s="58"/>
    </row>
    <row r="2" spans="2:17" ht="47.25" customHeight="1" thickBot="1" x14ac:dyDescent="0.2">
      <c r="B2" s="122" t="s">
        <v>25</v>
      </c>
      <c r="C2" s="278" t="str">
        <f>August!C2</f>
        <v>Type Teacher Name</v>
      </c>
      <c r="D2" s="359" t="str">
        <f>'Hours Summary'!G1</f>
        <v>Type FTE Here</v>
      </c>
      <c r="E2" s="279" t="s">
        <v>24</v>
      </c>
      <c r="F2" s="42" t="s">
        <v>43</v>
      </c>
      <c r="G2" s="41">
        <f>'Hours Summary'!G7</f>
        <v>0</v>
      </c>
      <c r="H2" s="475" t="s">
        <v>110</v>
      </c>
      <c r="I2" s="488" t="s">
        <v>20</v>
      </c>
      <c r="J2" s="461" t="s">
        <v>86</v>
      </c>
      <c r="K2" s="462"/>
      <c r="L2" s="154">
        <f>'Hours Summary'!C15+'Hours Summary'!D15</f>
        <v>0</v>
      </c>
      <c r="M2" s="185" t="s">
        <v>91</v>
      </c>
      <c r="N2" s="186">
        <f>'Hours Summary'!C20+'Hours Summary'!D20</f>
        <v>0</v>
      </c>
      <c r="O2" s="58"/>
    </row>
    <row r="3" spans="2:17" ht="51" customHeight="1" thickBot="1" x14ac:dyDescent="0.2">
      <c r="B3" s="123" t="s">
        <v>23</v>
      </c>
      <c r="C3" s="467" t="str">
        <f>August!C3</f>
        <v>Type School Name</v>
      </c>
      <c r="D3" s="467"/>
      <c r="E3" s="468"/>
      <c r="F3" s="43" t="s">
        <v>44</v>
      </c>
      <c r="G3" s="109">
        <f>'Hours Summary'!G12</f>
        <v>0</v>
      </c>
      <c r="H3" s="476"/>
      <c r="I3" s="489"/>
      <c r="J3" s="463" t="s">
        <v>87</v>
      </c>
      <c r="K3" s="464"/>
      <c r="L3" s="155">
        <f>'Hours Summary'!C16+'Hours Summary'!D16</f>
        <v>0</v>
      </c>
      <c r="M3" s="160" t="s">
        <v>92</v>
      </c>
      <c r="N3" s="161">
        <f>'Hours Summary'!C21+'Hours Summary'!D21</f>
        <v>0</v>
      </c>
      <c r="O3" s="58"/>
    </row>
    <row r="4" spans="2:17" ht="78.75" customHeight="1" thickBot="1" x14ac:dyDescent="0.2">
      <c r="B4" s="110" t="s">
        <v>146</v>
      </c>
      <c r="C4" s="277" t="str">
        <f>'Hours Summary'!H3</f>
        <v>Typical Assign. FTE</v>
      </c>
      <c r="D4" s="110" t="s">
        <v>71</v>
      </c>
      <c r="E4" s="207">
        <f>IFERROR(D2*1200,0)</f>
        <v>0</v>
      </c>
      <c r="F4" s="110" t="s">
        <v>132</v>
      </c>
      <c r="G4" s="207">
        <f>June!B6</f>
        <v>0</v>
      </c>
      <c r="I4" s="490" t="s">
        <v>27</v>
      </c>
      <c r="J4" s="465" t="s">
        <v>88</v>
      </c>
      <c r="K4" s="466"/>
      <c r="L4" s="156">
        <f>'Hours Summary'!C17+'Hours Summary'!D17</f>
        <v>0</v>
      </c>
      <c r="M4" s="158" t="s">
        <v>93</v>
      </c>
      <c r="N4" s="159">
        <f>'Hours Summary'!C22+'Hours Summary'!D22</f>
        <v>0</v>
      </c>
      <c r="O4" s="58"/>
    </row>
    <row r="5" spans="2:17" ht="76.5" customHeight="1" thickBot="1" x14ac:dyDescent="0.25">
      <c r="B5" s="258" t="s">
        <v>131</v>
      </c>
      <c r="C5" s="259" t="s">
        <v>115</v>
      </c>
      <c r="D5" s="260" t="s">
        <v>128</v>
      </c>
      <c r="E5" s="206" t="s">
        <v>55</v>
      </c>
      <c r="F5" s="10"/>
      <c r="G5" s="10"/>
      <c r="I5" s="491"/>
      <c r="J5" s="469" t="s">
        <v>89</v>
      </c>
      <c r="K5" s="470"/>
      <c r="L5" s="157">
        <f>'Hours Summary'!C18+'Hours Summary'!D18</f>
        <v>0</v>
      </c>
      <c r="M5" s="58"/>
      <c r="N5" s="58"/>
      <c r="O5" s="58"/>
    </row>
    <row r="6" spans="2:17" ht="28.5" customHeight="1" thickBot="1" x14ac:dyDescent="0.25">
      <c r="B6" s="358">
        <f>G4-D6</f>
        <v>0</v>
      </c>
      <c r="C6" s="262">
        <f>SUM(I8:I38)/60</f>
        <v>0</v>
      </c>
      <c r="D6" s="263">
        <f>SUM(K8:K38)</f>
        <v>0</v>
      </c>
      <c r="E6" s="211">
        <f>June!E6+D6</f>
        <v>0</v>
      </c>
      <c r="F6" s="10"/>
      <c r="G6" s="10"/>
      <c r="I6" s="213">
        <f>August!B6-E6</f>
        <v>0</v>
      </c>
      <c r="J6" s="471" t="s">
        <v>90</v>
      </c>
      <c r="K6" s="472"/>
      <c r="L6" s="187">
        <f>'Hours Summary'!C19+'Hours Summary'!D19</f>
        <v>0</v>
      </c>
      <c r="M6" s="58"/>
      <c r="N6" s="58"/>
      <c r="O6" s="58"/>
    </row>
    <row r="7" spans="2:17" ht="89.25" customHeight="1" thickTop="1" x14ac:dyDescent="0.15">
      <c r="B7" s="56" t="s">
        <v>22</v>
      </c>
      <c r="C7" s="54" t="s">
        <v>45</v>
      </c>
      <c r="D7" s="113" t="s">
        <v>125</v>
      </c>
      <c r="E7" s="113" t="s">
        <v>116</v>
      </c>
      <c r="F7" s="54" t="s">
        <v>46</v>
      </c>
      <c r="G7" s="55" t="s">
        <v>52</v>
      </c>
      <c r="H7" s="57" t="s">
        <v>47</v>
      </c>
      <c r="I7" s="271" t="s">
        <v>114</v>
      </c>
      <c r="J7" s="270" t="s">
        <v>53</v>
      </c>
      <c r="K7" s="205" t="s">
        <v>54</v>
      </c>
      <c r="L7" s="58"/>
      <c r="M7" s="58"/>
      <c r="N7" s="58"/>
      <c r="O7" s="58"/>
      <c r="P7" s="153"/>
      <c r="Q7" s="153"/>
    </row>
    <row r="8" spans="2:17" ht="29.25" customHeight="1" x14ac:dyDescent="0.15">
      <c r="B8" s="286">
        <v>44013</v>
      </c>
      <c r="C8" s="351"/>
      <c r="D8" s="351"/>
      <c r="E8" s="351"/>
      <c r="F8" s="309"/>
      <c r="G8" s="299" t="s">
        <v>150</v>
      </c>
      <c r="H8" s="298"/>
      <c r="I8" s="196">
        <f t="shared" ref="I8:I37" si="0">E8</f>
        <v>0</v>
      </c>
      <c r="J8" s="264">
        <f>IFERROR(C8+D8+E8+F8+H8,0)</f>
        <v>0</v>
      </c>
      <c r="K8" s="199">
        <f t="shared" ref="K8:K37" si="1">IFERROR(J8/60,0)</f>
        <v>0</v>
      </c>
      <c r="L8" s="153"/>
    </row>
    <row r="9" spans="2:17" ht="20" x14ac:dyDescent="0.15">
      <c r="B9" s="280">
        <v>44014</v>
      </c>
      <c r="C9" s="330"/>
      <c r="D9" s="330"/>
      <c r="E9" s="330"/>
      <c r="F9" s="305"/>
      <c r="G9" s="301"/>
      <c r="H9" s="302"/>
      <c r="I9" s="196">
        <f t="shared" si="0"/>
        <v>0</v>
      </c>
      <c r="J9" s="264">
        <f t="shared" ref="J9:J10" si="2">IFERROR(C9+D9+E9+F9+H9,0)</f>
        <v>0</v>
      </c>
      <c r="K9" s="199">
        <f t="shared" si="1"/>
        <v>0</v>
      </c>
    </row>
    <row r="10" spans="2:17" ht="20" x14ac:dyDescent="0.15">
      <c r="B10" s="280">
        <v>44015</v>
      </c>
      <c r="C10" s="349"/>
      <c r="D10" s="349"/>
      <c r="E10" s="349"/>
      <c r="F10" s="300"/>
      <c r="G10" s="301"/>
      <c r="H10" s="302"/>
      <c r="I10" s="196">
        <f t="shared" si="0"/>
        <v>0</v>
      </c>
      <c r="J10" s="264">
        <f t="shared" si="2"/>
        <v>0</v>
      </c>
      <c r="K10" s="199">
        <f t="shared" si="1"/>
        <v>0</v>
      </c>
    </row>
    <row r="11" spans="2:17" ht="20" x14ac:dyDescent="0.15">
      <c r="B11" s="286">
        <v>44016</v>
      </c>
      <c r="C11" s="351"/>
      <c r="D11" s="351"/>
      <c r="E11" s="351"/>
      <c r="F11" s="309"/>
      <c r="G11" s="299"/>
      <c r="H11" s="298"/>
      <c r="I11" s="196">
        <f t="shared" si="0"/>
        <v>0</v>
      </c>
      <c r="J11" s="264">
        <f>IFERROR(C11+D11+F11+H11,0)</f>
        <v>0</v>
      </c>
      <c r="K11" s="199">
        <f t="shared" si="1"/>
        <v>0</v>
      </c>
    </row>
    <row r="12" spans="2:17" ht="20" x14ac:dyDescent="0.15">
      <c r="B12" s="286">
        <v>44017</v>
      </c>
      <c r="C12" s="351"/>
      <c r="D12" s="351"/>
      <c r="E12" s="351"/>
      <c r="F12" s="309"/>
      <c r="G12" s="299"/>
      <c r="H12" s="298"/>
      <c r="I12" s="196">
        <f t="shared" si="0"/>
        <v>0</v>
      </c>
      <c r="J12" s="264">
        <f t="shared" ref="J12:J37" si="3">IFERROR(C12+D12+F12+H12,0)</f>
        <v>0</v>
      </c>
      <c r="K12" s="199">
        <f t="shared" si="1"/>
        <v>0</v>
      </c>
    </row>
    <row r="13" spans="2:17" ht="20" x14ac:dyDescent="0.15">
      <c r="B13" s="280">
        <v>44018</v>
      </c>
      <c r="C13" s="330"/>
      <c r="D13" s="330"/>
      <c r="E13" s="330"/>
      <c r="F13" s="305"/>
      <c r="G13" s="308"/>
      <c r="H13" s="302"/>
      <c r="I13" s="196">
        <f t="shared" si="0"/>
        <v>0</v>
      </c>
      <c r="J13" s="264">
        <f t="shared" si="3"/>
        <v>0</v>
      </c>
      <c r="K13" s="199">
        <f t="shared" si="1"/>
        <v>0</v>
      </c>
    </row>
    <row r="14" spans="2:17" ht="20" x14ac:dyDescent="0.15">
      <c r="B14" s="280">
        <v>44019</v>
      </c>
      <c r="C14" s="330"/>
      <c r="D14" s="330"/>
      <c r="E14" s="330"/>
      <c r="F14" s="305"/>
      <c r="G14" s="308"/>
      <c r="H14" s="302"/>
      <c r="I14" s="196">
        <f t="shared" si="0"/>
        <v>0</v>
      </c>
      <c r="J14" s="264">
        <f t="shared" si="3"/>
        <v>0</v>
      </c>
      <c r="K14" s="199">
        <f t="shared" si="1"/>
        <v>0</v>
      </c>
    </row>
    <row r="15" spans="2:17" ht="20" x14ac:dyDescent="0.15">
      <c r="B15" s="280">
        <v>44020</v>
      </c>
      <c r="C15" s="330"/>
      <c r="D15" s="330"/>
      <c r="E15" s="330"/>
      <c r="F15" s="305"/>
      <c r="G15" s="308"/>
      <c r="H15" s="302"/>
      <c r="I15" s="196">
        <f t="shared" si="0"/>
        <v>0</v>
      </c>
      <c r="J15" s="264">
        <f t="shared" si="3"/>
        <v>0</v>
      </c>
      <c r="K15" s="199">
        <f t="shared" si="1"/>
        <v>0</v>
      </c>
    </row>
    <row r="16" spans="2:17" ht="20" x14ac:dyDescent="0.15">
      <c r="B16" s="280">
        <v>44021</v>
      </c>
      <c r="C16" s="330"/>
      <c r="D16" s="330"/>
      <c r="E16" s="330"/>
      <c r="F16" s="305"/>
      <c r="G16" s="308"/>
      <c r="H16" s="302"/>
      <c r="I16" s="196">
        <f t="shared" si="0"/>
        <v>0</v>
      </c>
      <c r="J16" s="264">
        <f t="shared" si="3"/>
        <v>0</v>
      </c>
      <c r="K16" s="199">
        <f t="shared" si="1"/>
        <v>0</v>
      </c>
    </row>
    <row r="17" spans="2:11" ht="20" x14ac:dyDescent="0.15">
      <c r="B17" s="280">
        <v>44022</v>
      </c>
      <c r="C17" s="349"/>
      <c r="D17" s="349"/>
      <c r="E17" s="349"/>
      <c r="F17" s="300"/>
      <c r="G17" s="301"/>
      <c r="H17" s="302"/>
      <c r="I17" s="196">
        <f t="shared" si="0"/>
        <v>0</v>
      </c>
      <c r="J17" s="264">
        <f t="shared" si="3"/>
        <v>0</v>
      </c>
      <c r="K17" s="199">
        <f t="shared" si="1"/>
        <v>0</v>
      </c>
    </row>
    <row r="18" spans="2:11" ht="20" x14ac:dyDescent="0.15">
      <c r="B18" s="286">
        <v>44023</v>
      </c>
      <c r="C18" s="351"/>
      <c r="D18" s="351"/>
      <c r="E18" s="351"/>
      <c r="F18" s="309"/>
      <c r="G18" s="299"/>
      <c r="H18" s="298"/>
      <c r="I18" s="196">
        <f t="shared" si="0"/>
        <v>0</v>
      </c>
      <c r="J18" s="264">
        <f t="shared" si="3"/>
        <v>0</v>
      </c>
      <c r="K18" s="199">
        <f t="shared" si="1"/>
        <v>0</v>
      </c>
    </row>
    <row r="19" spans="2:11" ht="20" x14ac:dyDescent="0.15">
      <c r="B19" s="286">
        <v>44024</v>
      </c>
      <c r="C19" s="351"/>
      <c r="D19" s="351"/>
      <c r="E19" s="351"/>
      <c r="F19" s="309"/>
      <c r="G19" s="299"/>
      <c r="H19" s="298"/>
      <c r="I19" s="196">
        <f t="shared" si="0"/>
        <v>0</v>
      </c>
      <c r="J19" s="264">
        <f t="shared" si="3"/>
        <v>0</v>
      </c>
      <c r="K19" s="199">
        <f t="shared" si="1"/>
        <v>0</v>
      </c>
    </row>
    <row r="20" spans="2:11" ht="20" x14ac:dyDescent="0.15">
      <c r="B20" s="280">
        <v>44025</v>
      </c>
      <c r="C20" s="330"/>
      <c r="D20" s="330"/>
      <c r="E20" s="330"/>
      <c r="F20" s="305"/>
      <c r="G20" s="308"/>
      <c r="H20" s="302"/>
      <c r="I20" s="196">
        <f t="shared" si="0"/>
        <v>0</v>
      </c>
      <c r="J20" s="264">
        <f t="shared" si="3"/>
        <v>0</v>
      </c>
      <c r="K20" s="199">
        <f t="shared" si="1"/>
        <v>0</v>
      </c>
    </row>
    <row r="21" spans="2:11" ht="20" x14ac:dyDescent="0.15">
      <c r="B21" s="280">
        <v>44026</v>
      </c>
      <c r="C21" s="330"/>
      <c r="D21" s="330"/>
      <c r="E21" s="330"/>
      <c r="F21" s="305"/>
      <c r="G21" s="308"/>
      <c r="H21" s="302"/>
      <c r="I21" s="196">
        <f t="shared" si="0"/>
        <v>0</v>
      </c>
      <c r="J21" s="264">
        <f t="shared" si="3"/>
        <v>0</v>
      </c>
      <c r="K21" s="199">
        <f t="shared" si="1"/>
        <v>0</v>
      </c>
    </row>
    <row r="22" spans="2:11" ht="20" x14ac:dyDescent="0.15">
      <c r="B22" s="280">
        <v>44027</v>
      </c>
      <c r="C22" s="330"/>
      <c r="D22" s="330"/>
      <c r="E22" s="330"/>
      <c r="F22" s="305"/>
      <c r="G22" s="308"/>
      <c r="H22" s="302"/>
      <c r="I22" s="196">
        <f t="shared" si="0"/>
        <v>0</v>
      </c>
      <c r="J22" s="264">
        <f t="shared" si="3"/>
        <v>0</v>
      </c>
      <c r="K22" s="199">
        <f t="shared" si="1"/>
        <v>0</v>
      </c>
    </row>
    <row r="23" spans="2:11" ht="20" x14ac:dyDescent="0.15">
      <c r="B23" s="280">
        <v>44028</v>
      </c>
      <c r="C23" s="330"/>
      <c r="D23" s="330"/>
      <c r="E23" s="330"/>
      <c r="F23" s="305"/>
      <c r="G23" s="308"/>
      <c r="H23" s="302"/>
      <c r="I23" s="196">
        <f t="shared" si="0"/>
        <v>0</v>
      </c>
      <c r="J23" s="264">
        <f t="shared" si="3"/>
        <v>0</v>
      </c>
      <c r="K23" s="199">
        <f t="shared" si="1"/>
        <v>0</v>
      </c>
    </row>
    <row r="24" spans="2:11" ht="20" x14ac:dyDescent="0.15">
      <c r="B24" s="280">
        <v>44029</v>
      </c>
      <c r="C24" s="349"/>
      <c r="D24" s="349"/>
      <c r="E24" s="349"/>
      <c r="F24" s="300"/>
      <c r="G24" s="301"/>
      <c r="H24" s="302"/>
      <c r="I24" s="196">
        <f t="shared" si="0"/>
        <v>0</v>
      </c>
      <c r="J24" s="264">
        <f t="shared" si="3"/>
        <v>0</v>
      </c>
      <c r="K24" s="199">
        <f t="shared" si="1"/>
        <v>0</v>
      </c>
    </row>
    <row r="25" spans="2:11" ht="20" x14ac:dyDescent="0.15">
      <c r="B25" s="286">
        <v>44030</v>
      </c>
      <c r="C25" s="351"/>
      <c r="D25" s="351"/>
      <c r="E25" s="351"/>
      <c r="F25" s="309"/>
      <c r="G25" s="299"/>
      <c r="H25" s="298"/>
      <c r="I25" s="196">
        <f t="shared" si="0"/>
        <v>0</v>
      </c>
      <c r="J25" s="264">
        <f t="shared" si="3"/>
        <v>0</v>
      </c>
      <c r="K25" s="199">
        <f t="shared" si="1"/>
        <v>0</v>
      </c>
    </row>
    <row r="26" spans="2:11" ht="20" x14ac:dyDescent="0.15">
      <c r="B26" s="286">
        <v>44031</v>
      </c>
      <c r="C26" s="351"/>
      <c r="D26" s="351"/>
      <c r="E26" s="351"/>
      <c r="F26" s="309"/>
      <c r="G26" s="299"/>
      <c r="H26" s="298"/>
      <c r="I26" s="196">
        <f t="shared" si="0"/>
        <v>0</v>
      </c>
      <c r="J26" s="264">
        <f t="shared" si="3"/>
        <v>0</v>
      </c>
      <c r="K26" s="199">
        <f t="shared" si="1"/>
        <v>0</v>
      </c>
    </row>
    <row r="27" spans="2:11" ht="20" x14ac:dyDescent="0.15">
      <c r="B27" s="280">
        <v>44032</v>
      </c>
      <c r="C27" s="330"/>
      <c r="D27" s="330"/>
      <c r="E27" s="330"/>
      <c r="F27" s="305"/>
      <c r="G27" s="308"/>
      <c r="H27" s="302"/>
      <c r="I27" s="196">
        <f t="shared" si="0"/>
        <v>0</v>
      </c>
      <c r="J27" s="264">
        <f t="shared" si="3"/>
        <v>0</v>
      </c>
      <c r="K27" s="199">
        <f t="shared" si="1"/>
        <v>0</v>
      </c>
    </row>
    <row r="28" spans="2:11" ht="20" x14ac:dyDescent="0.15">
      <c r="B28" s="280">
        <v>44033</v>
      </c>
      <c r="C28" s="330"/>
      <c r="D28" s="330"/>
      <c r="E28" s="330"/>
      <c r="F28" s="305"/>
      <c r="G28" s="308"/>
      <c r="H28" s="302"/>
      <c r="I28" s="196">
        <f t="shared" si="0"/>
        <v>0</v>
      </c>
      <c r="J28" s="264">
        <f t="shared" si="3"/>
        <v>0</v>
      </c>
      <c r="K28" s="199">
        <f t="shared" si="1"/>
        <v>0</v>
      </c>
    </row>
    <row r="29" spans="2:11" ht="20" x14ac:dyDescent="0.15">
      <c r="B29" s="280">
        <v>44034</v>
      </c>
      <c r="C29" s="330"/>
      <c r="D29" s="330"/>
      <c r="E29" s="330"/>
      <c r="F29" s="305"/>
      <c r="G29" s="308"/>
      <c r="H29" s="302"/>
      <c r="I29" s="196">
        <f t="shared" si="0"/>
        <v>0</v>
      </c>
      <c r="J29" s="264">
        <f t="shared" si="3"/>
        <v>0</v>
      </c>
      <c r="K29" s="199">
        <f t="shared" si="1"/>
        <v>0</v>
      </c>
    </row>
    <row r="30" spans="2:11" ht="20" x14ac:dyDescent="0.15">
      <c r="B30" s="280">
        <v>44035</v>
      </c>
      <c r="C30" s="330"/>
      <c r="D30" s="330"/>
      <c r="E30" s="330"/>
      <c r="F30" s="305"/>
      <c r="G30" s="308"/>
      <c r="H30" s="302"/>
      <c r="I30" s="196">
        <f t="shared" si="0"/>
        <v>0</v>
      </c>
      <c r="J30" s="264">
        <f t="shared" si="3"/>
        <v>0</v>
      </c>
      <c r="K30" s="199">
        <f t="shared" si="1"/>
        <v>0</v>
      </c>
    </row>
    <row r="31" spans="2:11" ht="20" x14ac:dyDescent="0.15">
      <c r="B31" s="280">
        <v>44036</v>
      </c>
      <c r="C31" s="349"/>
      <c r="D31" s="349"/>
      <c r="E31" s="349"/>
      <c r="F31" s="300"/>
      <c r="G31" s="301"/>
      <c r="H31" s="302"/>
      <c r="I31" s="196">
        <f t="shared" si="0"/>
        <v>0</v>
      </c>
      <c r="J31" s="264">
        <f t="shared" si="3"/>
        <v>0</v>
      </c>
      <c r="K31" s="199">
        <f t="shared" si="1"/>
        <v>0</v>
      </c>
    </row>
    <row r="32" spans="2:11" ht="20" x14ac:dyDescent="0.15">
      <c r="B32" s="286">
        <v>44037</v>
      </c>
      <c r="C32" s="351"/>
      <c r="D32" s="351"/>
      <c r="E32" s="351"/>
      <c r="F32" s="309"/>
      <c r="G32" s="299"/>
      <c r="H32" s="298"/>
      <c r="I32" s="196">
        <f t="shared" si="0"/>
        <v>0</v>
      </c>
      <c r="J32" s="264">
        <f t="shared" si="3"/>
        <v>0</v>
      </c>
      <c r="K32" s="199">
        <f t="shared" si="1"/>
        <v>0</v>
      </c>
    </row>
    <row r="33" spans="2:11" ht="20" x14ac:dyDescent="0.15">
      <c r="B33" s="286">
        <v>44038</v>
      </c>
      <c r="C33" s="351"/>
      <c r="D33" s="351"/>
      <c r="E33" s="351"/>
      <c r="F33" s="309"/>
      <c r="G33" s="299"/>
      <c r="H33" s="298"/>
      <c r="I33" s="196">
        <f t="shared" si="0"/>
        <v>0</v>
      </c>
      <c r="J33" s="264">
        <f t="shared" si="3"/>
        <v>0</v>
      </c>
      <c r="K33" s="199">
        <f t="shared" si="1"/>
        <v>0</v>
      </c>
    </row>
    <row r="34" spans="2:11" ht="20" x14ac:dyDescent="0.15">
      <c r="B34" s="280">
        <v>44039</v>
      </c>
      <c r="C34" s="330"/>
      <c r="D34" s="330"/>
      <c r="E34" s="330"/>
      <c r="F34" s="305"/>
      <c r="G34" s="308"/>
      <c r="H34" s="302"/>
      <c r="I34" s="196">
        <f t="shared" si="0"/>
        <v>0</v>
      </c>
      <c r="J34" s="264">
        <f t="shared" si="3"/>
        <v>0</v>
      </c>
      <c r="K34" s="199">
        <f t="shared" si="1"/>
        <v>0</v>
      </c>
    </row>
    <row r="35" spans="2:11" ht="20" x14ac:dyDescent="0.15">
      <c r="B35" s="280">
        <v>44040</v>
      </c>
      <c r="C35" s="330"/>
      <c r="D35" s="330"/>
      <c r="E35" s="330"/>
      <c r="F35" s="305"/>
      <c r="G35" s="308"/>
      <c r="H35" s="302"/>
      <c r="I35" s="196">
        <f t="shared" si="0"/>
        <v>0</v>
      </c>
      <c r="J35" s="264">
        <f t="shared" si="3"/>
        <v>0</v>
      </c>
      <c r="K35" s="199">
        <f t="shared" si="1"/>
        <v>0</v>
      </c>
    </row>
    <row r="36" spans="2:11" ht="20" x14ac:dyDescent="0.15">
      <c r="B36" s="280">
        <v>44041</v>
      </c>
      <c r="C36" s="330"/>
      <c r="D36" s="330"/>
      <c r="E36" s="330"/>
      <c r="F36" s="305"/>
      <c r="G36" s="308"/>
      <c r="H36" s="302"/>
      <c r="I36" s="196">
        <f t="shared" si="0"/>
        <v>0</v>
      </c>
      <c r="J36" s="264">
        <f t="shared" si="3"/>
        <v>0</v>
      </c>
      <c r="K36" s="199">
        <f t="shared" si="1"/>
        <v>0</v>
      </c>
    </row>
    <row r="37" spans="2:11" ht="20" x14ac:dyDescent="0.15">
      <c r="B37" s="280">
        <v>44042</v>
      </c>
      <c r="C37" s="353"/>
      <c r="D37" s="353"/>
      <c r="E37" s="353"/>
      <c r="F37" s="354"/>
      <c r="G37" s="355"/>
      <c r="H37" s="356"/>
      <c r="I37" s="234">
        <f t="shared" si="0"/>
        <v>0</v>
      </c>
      <c r="J37" s="264">
        <f t="shared" si="3"/>
        <v>0</v>
      </c>
      <c r="K37" s="201">
        <f t="shared" si="1"/>
        <v>0</v>
      </c>
    </row>
    <row r="38" spans="2:11" ht="21" thickBot="1" x14ac:dyDescent="0.2">
      <c r="B38" s="357">
        <v>44043</v>
      </c>
      <c r="C38" s="352"/>
      <c r="D38" s="352"/>
      <c r="E38" s="352"/>
      <c r="F38" s="332"/>
      <c r="G38" s="344"/>
      <c r="H38" s="336"/>
      <c r="I38" s="198">
        <f t="shared" ref="I38" si="4">E38</f>
        <v>0</v>
      </c>
      <c r="J38" s="265">
        <f>IFERROR(C38+D38+F38+H38,0)</f>
        <v>0</v>
      </c>
      <c r="K38" s="200">
        <f t="shared" ref="K38" si="5">IFERROR(J38/60,0)</f>
        <v>0</v>
      </c>
    </row>
    <row r="39" spans="2:11" ht="20.25" customHeight="1" thickTop="1" x14ac:dyDescent="0.15"/>
  </sheetData>
  <sheetProtection formatColumns="0"/>
  <mergeCells count="11">
    <mergeCell ref="I4:I5"/>
    <mergeCell ref="J4:K4"/>
    <mergeCell ref="J5:K5"/>
    <mergeCell ref="J6:K6"/>
    <mergeCell ref="B1:I1"/>
    <mergeCell ref="J1:K1"/>
    <mergeCell ref="H2:H3"/>
    <mergeCell ref="I2:I3"/>
    <mergeCell ref="J2:K2"/>
    <mergeCell ref="C3:E3"/>
    <mergeCell ref="J3:K3"/>
  </mergeCells>
  <dataValidations count="19">
    <dataValidation allowBlank="1" showErrorMessage="1" sqref="I35:I38 F5:G6 I2 N1:N2 J8:L37 F2:G3 M10:Q37 R7:XFD37 P7:Q9 L38:XFD1048576 P1:XFD6 M5:N7 B8:F38 A2:A1048576 J38:K38 B39:K1048576 H31 H17 H24 H10 O1:O7 L1:L6" xr:uid="{00000000-0002-0000-1C00-000000000000}"/>
    <dataValidation allowBlank="1" showInputMessage="1" showErrorMessage="1" prompt="Use this worksheet to track hours worked in a work week. Enter Date and Times in TimeSheet table. Total Hours, Regular Hours and Overtime Hours are automatically calculated" sqref="A1" xr:uid="{00000000-0002-0000-1C00-000001000000}"/>
    <dataValidation allowBlank="1" showInputMessage="1" showErrorMessage="1" prompt="Enter Teacher and School details in cells below" sqref="B1" xr:uid="{00000000-0002-0000-1C00-000002000000}"/>
    <dataValidation allowBlank="1" showInputMessage="1" showErrorMessage="1" prompt="Enter Teacher Name and FTE in cells to the right" sqref="B2" xr:uid="{00000000-0002-0000-1C00-000003000000}"/>
    <dataValidation allowBlank="1" showInputMessage="1" showErrorMessage="1" prompt="Enter Teacher Name in this cell" sqref="C2" xr:uid="{00000000-0002-0000-1C00-000004000000}"/>
    <dataValidation allowBlank="1" showInputMessage="1" showErrorMessage="1" prompt="Enter Teacher's FTE in this cell" sqref="D2" xr:uid="{00000000-0002-0000-1C00-000005000000}"/>
    <dataValidation allowBlank="1" showInputMessage="1" showErrorMessage="1" prompt="Enter School Name in cell to the right" sqref="B3" xr:uid="{00000000-0002-0000-1C00-000006000000}"/>
    <dataValidation allowBlank="1" showInputMessage="1" showErrorMessage="1" prompt="Enter School Name in this cell" sqref="C3" xr:uid="{00000000-0002-0000-1C00-000007000000}"/>
    <dataValidation allowBlank="1" showInputMessage="1" showErrorMessage="1" prompt="Enter Total Assignable Hours in cell below" sqref="B5" xr:uid="{00000000-0002-0000-1C00-000008000000}"/>
    <dataValidation allowBlank="1" showInputMessage="1" showErrorMessage="1" prompt="Total Assignable Hours Worked are automatically calculated in cell below" sqref="D5" xr:uid="{00000000-0002-0000-1C00-000009000000}"/>
    <dataValidation allowBlank="1" showInputMessage="1" showErrorMessage="1" prompt="Regular Hours are automatically calculated in cell below" sqref="C5" xr:uid="{00000000-0002-0000-1C00-00000A000000}"/>
    <dataValidation allowBlank="1" showInputMessage="1" showErrorMessage="1" prompt="Enter Total Work Week Hours in this cell" sqref="B6" xr:uid="{00000000-0002-0000-1C00-00000B000000}"/>
    <dataValidation allowBlank="1" showInputMessage="1" showErrorMessage="1" prompt="Total Hours Worked are automatically calculated in this cell" sqref="C6:D6" xr:uid="{00000000-0002-0000-1C00-00000C000000}"/>
    <dataValidation allowBlank="1" showInputMessage="1" showErrorMessage="1" prompt="Enter Date in this column under this heading. Use heading filters to find specific entries" sqref="B7" xr:uid="{00000000-0002-0000-1C00-00000D000000}"/>
    <dataValidation allowBlank="1" showInputMessage="1" showErrorMessage="1" prompt="Enter Assigned Time After School in this column under this heading." sqref="H7 I8:I34" xr:uid="{00000000-0002-0000-1C00-00000E000000}"/>
    <dataValidation allowBlank="1" showInputMessage="1" showErrorMessage="1" prompt="Assigned Hours Worked are automatically calculated in this column under this heading." sqref="J7:K7" xr:uid="{00000000-0002-0000-1C00-00000F000000}"/>
    <dataValidation allowBlank="1" showInputMessage="1" showErrorMessage="1" prompt="Total Assignable Hours Worked to date automatically calculated in this cell." sqref="E6 I6" xr:uid="{00000000-0002-0000-1C00-000010000000}"/>
    <dataValidation allowBlank="1" showInputMessage="1" showErrorMessage="1" prompt="Total Assignable Hours Worked to date are automatically calculated in cell below" sqref="I4 E5" xr:uid="{00000000-0002-0000-1C00-000011000000}"/>
    <dataValidation allowBlank="1" showInputMessage="1" showErrorMessage="1" prompt="adsfa" sqref="H2" xr:uid="{00000000-0002-0000-1C00-000012000000}"/>
  </dataValidations>
  <hyperlinks>
    <hyperlink ref="I2" location="Summary!A1" display="Summary!A1" xr:uid="{00000000-0004-0000-1C00-000000000000}"/>
    <hyperlink ref="I2:I3" location="'Hours Summary'!A1" display="Return to Main" xr:uid="{00000000-0004-0000-1C00-000001000000}"/>
    <hyperlink ref="J2" location="'Mon-Day 1-S1'!Print_Titles" display="MON | Day 1 - Sem 1" xr:uid="{00000000-0004-0000-1C00-000002000000}"/>
    <hyperlink ref="J3" location="'Tue-Day 2-S1'!Print_Titles" display="TUE | Day 2 - Sem 1" xr:uid="{00000000-0004-0000-1C00-000003000000}"/>
    <hyperlink ref="J4" location="'Wed-Day 3-S1'!Print_Titles" display="WED | Day 3 - Sem 1" xr:uid="{00000000-0004-0000-1C00-000004000000}"/>
    <hyperlink ref="J5" location="'Thu-Day 4-S1'!Print_Titles" display="THU | Day 4 - Sem 1" xr:uid="{00000000-0004-0000-1C00-000005000000}"/>
    <hyperlink ref="J6" location="'Fri-Day 5-S1'!Print_Titles" display="FRI | Day 5 - Sem 1" xr:uid="{00000000-0004-0000-1C00-000006000000}"/>
    <hyperlink ref="M2" location="'Day 6-S2'!A1" display="Day 6 - Sem 1" xr:uid="{00000000-0004-0000-1C00-000007000000}"/>
    <hyperlink ref="M3" location="'Early Out 1-S2'!A1" display="Early Out 1 - Sem 1" xr:uid="{00000000-0004-0000-1C00-000008000000}"/>
    <hyperlink ref="M4" location="'Early Out 2-S2'!A1" display="Early Out 2 - Sem 1" xr:uid="{00000000-0004-0000-1C00-000009000000}"/>
    <hyperlink ref="J2:K2" location="'Mon-Day 1-S2'!A1" display="MON | Day 1 - Sem 1" xr:uid="{00000000-0004-0000-1C00-00000A000000}"/>
    <hyperlink ref="J3:K3" location="'Tue-Day 2-S2'!A1" display="TUE | Day 2 - Sem 1" xr:uid="{00000000-0004-0000-1C00-00000B000000}"/>
    <hyperlink ref="J4:K4" location="'Wed-Day 3-S2'!A1" display="WED | Day 3 - Sem 1" xr:uid="{00000000-0004-0000-1C00-00000C000000}"/>
    <hyperlink ref="J5:K5" location="'Thu-Day 4-S2'!A1" display="THU | Day 4 - Sem 1" xr:uid="{00000000-0004-0000-1C00-00000D000000}"/>
    <hyperlink ref="J6:K6" location="'Fri-Day 5-S2'!A1" display="FRI | Day 5 - Sem 1" xr:uid="{00000000-0004-0000-1C00-00000E000000}"/>
  </hyperlinks>
  <printOptions horizontalCentered="1"/>
  <pageMargins left="0.25" right="0.25" top="0.75" bottom="0.75" header="0.3" footer="0.3"/>
  <pageSetup scale="56" fitToHeight="0" orientation="landscape" r:id="rId1"/>
  <headerFooter differentFirst="1">
    <oddFooter>Page &amp;P of &amp;N</oddFooter>
  </headerFooter>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lorScale" priority="1" id="{918A7002-EF52-46CD-B1EE-300B67392DF4}">
            <x14:colorScale>
              <x14:cfvo type="formula">
                <xm:f>August!$B$6*0.5</xm:f>
              </x14:cfvo>
              <x14:cfvo type="formula">
                <xm:f>August!$B$6*0.67</xm:f>
              </x14:cfvo>
              <x14:cfvo type="formula">
                <xm:f>August!$B$6*0.83</xm:f>
              </x14:cfvo>
              <x14:color rgb="FF00B050"/>
              <x14:color rgb="FFFFEB84"/>
              <x14:color rgb="FFFF0000"/>
            </x14:colorScale>
          </x14:cfRule>
          <xm:sqref>E6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autoPageBreaks="0" fitToPage="1"/>
  </sheetPr>
  <dimension ref="B1:K38"/>
  <sheetViews>
    <sheetView showGridLines="0" zoomScale="80" zoomScaleNormal="80" workbookViewId="0">
      <pane xSplit="8" ySplit="3" topLeftCell="I21"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5" width="18"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2" t="s">
        <v>94</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
        <v>72</v>
      </c>
      <c r="C4" s="85"/>
      <c r="D4" s="85"/>
      <c r="E4" s="90">
        <f t="shared" ref="E4:E13" si="0">IFERROR((D4-C4)*24*60,0)</f>
        <v>0</v>
      </c>
      <c r="F4" s="95"/>
      <c r="G4" s="95"/>
      <c r="H4" s="167"/>
      <c r="I4" s="4"/>
      <c r="J4" s="5"/>
      <c r="K4" t="s">
        <v>0</v>
      </c>
    </row>
    <row r="5" spans="2:11" ht="25.5" customHeight="1" thickBot="1" x14ac:dyDescent="0.2">
      <c r="B5" s="126" t="s">
        <v>59</v>
      </c>
      <c r="C5" s="86"/>
      <c r="D5" s="86"/>
      <c r="E5" s="90">
        <f t="shared" si="0"/>
        <v>0</v>
      </c>
      <c r="F5" s="95"/>
      <c r="G5" s="95"/>
      <c r="H5" s="167"/>
      <c r="I5" s="6"/>
      <c r="J5" s="6"/>
      <c r="K5" t="s">
        <v>0</v>
      </c>
    </row>
    <row r="6" spans="2:11" ht="25.5" customHeight="1" thickBot="1" x14ac:dyDescent="0.2">
      <c r="B6" s="127" t="s">
        <v>4</v>
      </c>
      <c r="C6" s="84"/>
      <c r="D6" s="84"/>
      <c r="E6" s="89">
        <f t="shared" si="0"/>
        <v>0</v>
      </c>
      <c r="F6" s="96">
        <f>E6</f>
        <v>0</v>
      </c>
      <c r="G6" s="164"/>
      <c r="H6" s="95"/>
      <c r="I6" s="7"/>
      <c r="J6" s="7"/>
    </row>
    <row r="7" spans="2:11" ht="25.5" customHeight="1" thickBot="1" x14ac:dyDescent="0.2">
      <c r="B7" s="126" t="s">
        <v>7</v>
      </c>
      <c r="C7" s="86"/>
      <c r="D7" s="86"/>
      <c r="E7" s="90">
        <f t="shared" si="0"/>
        <v>0</v>
      </c>
      <c r="F7" s="95"/>
      <c r="G7" s="95"/>
      <c r="H7" s="167"/>
      <c r="I7" s="7"/>
      <c r="J7" s="7"/>
    </row>
    <row r="8" spans="2:11" ht="25.5" customHeight="1" thickBot="1" x14ac:dyDescent="0.2">
      <c r="B8" s="127" t="s">
        <v>5</v>
      </c>
      <c r="C8" s="84"/>
      <c r="D8" s="84"/>
      <c r="E8" s="89">
        <f t="shared" si="0"/>
        <v>0</v>
      </c>
      <c r="F8" s="96">
        <f>E8</f>
        <v>0</v>
      </c>
      <c r="G8" s="164"/>
      <c r="H8" s="95"/>
      <c r="I8" s="7"/>
      <c r="J8" s="7"/>
    </row>
    <row r="9" spans="2:11" ht="25.5" customHeight="1" thickBot="1" x14ac:dyDescent="0.2">
      <c r="B9" s="126" t="s">
        <v>7</v>
      </c>
      <c r="C9" s="86"/>
      <c r="D9" s="86"/>
      <c r="E9" s="90">
        <v>10</v>
      </c>
      <c r="F9" s="95"/>
      <c r="G9" s="95"/>
      <c r="H9" s="167"/>
      <c r="I9" s="7"/>
      <c r="J9" s="7"/>
    </row>
    <row r="10" spans="2:11" ht="25.5" customHeight="1" thickBot="1" x14ac:dyDescent="0.2">
      <c r="B10" s="127" t="s">
        <v>6</v>
      </c>
      <c r="C10" s="84"/>
      <c r="D10" s="84"/>
      <c r="E10" s="89">
        <f t="shared" si="0"/>
        <v>0</v>
      </c>
      <c r="F10" s="96">
        <f>E10</f>
        <v>0</v>
      </c>
      <c r="G10" s="164"/>
      <c r="H10" s="95"/>
      <c r="I10" s="7"/>
      <c r="J10" s="7"/>
    </row>
    <row r="11" spans="2:11" ht="25.5" customHeight="1" thickBot="1" x14ac:dyDescent="0.2">
      <c r="B11" s="126" t="s">
        <v>7</v>
      </c>
      <c r="C11" s="86"/>
      <c r="D11" s="86"/>
      <c r="E11" s="90">
        <f t="shared" si="0"/>
        <v>0</v>
      </c>
      <c r="F11" s="95"/>
      <c r="G11" s="95"/>
      <c r="H11" s="167"/>
      <c r="I11" s="7"/>
      <c r="J11" s="7"/>
    </row>
    <row r="12" spans="2:11" ht="36" customHeight="1" thickBot="1" x14ac:dyDescent="0.2">
      <c r="B12" s="126" t="s">
        <v>73</v>
      </c>
      <c r="C12" s="86"/>
      <c r="D12" s="86"/>
      <c r="E12" s="90">
        <f t="shared" si="0"/>
        <v>0</v>
      </c>
      <c r="F12" s="95"/>
      <c r="G12" s="95"/>
      <c r="H12" s="167"/>
      <c r="I12" s="7"/>
      <c r="J12" s="7"/>
    </row>
    <row r="13" spans="2:11" ht="25.5" customHeight="1" thickBot="1" x14ac:dyDescent="0.2">
      <c r="B13" s="126" t="s">
        <v>7</v>
      </c>
      <c r="C13" s="86"/>
      <c r="D13" s="86"/>
      <c r="E13" s="90">
        <f t="shared" si="0"/>
        <v>0</v>
      </c>
      <c r="F13" s="95"/>
      <c r="G13" s="95"/>
      <c r="H13" s="167"/>
      <c r="I13" s="7"/>
      <c r="J13" s="7"/>
    </row>
    <row r="14" spans="2:11" ht="25.5" customHeight="1" thickBot="1" x14ac:dyDescent="0.2">
      <c r="B14" s="127" t="s">
        <v>136</v>
      </c>
      <c r="C14" s="84"/>
      <c r="D14" s="84"/>
      <c r="E14" s="89">
        <f>IFERROR((D14-C14)*24*60,0)</f>
        <v>0</v>
      </c>
      <c r="F14" s="96">
        <f>E14</f>
        <v>0</v>
      </c>
      <c r="G14" s="164"/>
      <c r="H14" s="95"/>
      <c r="I14" s="7"/>
      <c r="J14" s="7"/>
    </row>
    <row r="15" spans="2:11" ht="25.5" customHeight="1" thickBot="1" x14ac:dyDescent="0.2">
      <c r="B15" s="126" t="s">
        <v>7</v>
      </c>
      <c r="C15" s="86"/>
      <c r="D15" s="86"/>
      <c r="E15" s="90">
        <f>IFERROR((D15-C15)*24*60,0)</f>
        <v>0</v>
      </c>
      <c r="F15" s="95"/>
      <c r="G15" s="95"/>
      <c r="H15" s="167"/>
      <c r="I15" s="7"/>
      <c r="J15" s="7"/>
    </row>
    <row r="16" spans="2: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5" t="str">
        <f>'Mon-Day 1-S1'!B23</f>
        <v>Lunch Supervision</v>
      </c>
      <c r="C23" s="85"/>
      <c r="D23" s="85"/>
      <c r="E23" s="90">
        <f t="shared" ref="E23:E36" si="2">IFERROR((D23-C23)*24*60,0)</f>
        <v>0</v>
      </c>
      <c r="F23" s="95"/>
      <c r="G23" s="95"/>
      <c r="H23" s="167"/>
    </row>
    <row r="24" spans="2:10" ht="32.25" customHeight="1" thickBot="1" x14ac:dyDescent="0.2">
      <c r="B24" s="125" t="str">
        <f>'Mon-Day 1-S1'!B24</f>
        <v>Lunch Recess Supervision</v>
      </c>
      <c r="C24" s="85"/>
      <c r="D24" s="85"/>
      <c r="E24" s="90">
        <f t="shared" si="2"/>
        <v>0</v>
      </c>
      <c r="F24" s="95"/>
      <c r="G24" s="95"/>
      <c r="H24" s="167"/>
    </row>
    <row r="25" spans="2:10" ht="25.5" customHeight="1" thickBot="1" x14ac:dyDescent="0.2">
      <c r="B25" s="125" t="str">
        <f>'Mon-Day 1-S1'!B25</f>
        <v>Transition/Break</v>
      </c>
      <c r="C25" s="85"/>
      <c r="D25" s="85"/>
      <c r="E25" s="90">
        <f t="shared" si="2"/>
        <v>0</v>
      </c>
      <c r="F25" s="95"/>
      <c r="G25" s="95"/>
      <c r="H25" s="167"/>
    </row>
    <row r="26" spans="2:10" ht="25.5" customHeight="1" thickBot="1" x14ac:dyDescent="0.2">
      <c r="B26" s="131" t="str">
        <f>'Mon-Day 1-S1'!B26</f>
        <v>Block 7</v>
      </c>
      <c r="C26" s="93"/>
      <c r="D26" s="93"/>
      <c r="E26" s="89">
        <f t="shared" si="2"/>
        <v>0</v>
      </c>
      <c r="F26" s="96">
        <f>E26</f>
        <v>0</v>
      </c>
      <c r="G26" s="164"/>
      <c r="H26" s="95"/>
    </row>
    <row r="27" spans="2:10" ht="25.5" customHeight="1" thickBot="1" x14ac:dyDescent="0.2">
      <c r="B27" s="125" t="str">
        <f>'Mon-Day 1-S1'!B27</f>
        <v>Transition/Break</v>
      </c>
      <c r="C27" s="85"/>
      <c r="D27" s="85"/>
      <c r="E27" s="90">
        <f t="shared" si="2"/>
        <v>0</v>
      </c>
      <c r="F27" s="95"/>
      <c r="G27" s="95"/>
      <c r="H27" s="167"/>
    </row>
    <row r="28" spans="2:10" ht="32.25" customHeight="1" thickBot="1" x14ac:dyDescent="0.2">
      <c r="B28" s="125" t="str">
        <f>'Mon-Day 1-S1'!B28</f>
        <v>PM Recess Supervision</v>
      </c>
      <c r="C28" s="85"/>
      <c r="D28" s="85"/>
      <c r="E28" s="90">
        <f t="shared" si="2"/>
        <v>0</v>
      </c>
      <c r="F28" s="95"/>
      <c r="G28" s="95"/>
      <c r="H28" s="167"/>
    </row>
    <row r="29" spans="2:10" ht="25.5" customHeight="1" thickBot="1" x14ac:dyDescent="0.2">
      <c r="B29" s="125" t="str">
        <f>'Mon-Day 1-S1'!B29</f>
        <v>Transition/Break</v>
      </c>
      <c r="C29" s="85"/>
      <c r="D29" s="85"/>
      <c r="E29" s="90">
        <f t="shared" si="2"/>
        <v>0</v>
      </c>
      <c r="F29" s="95"/>
      <c r="G29" s="95"/>
      <c r="H29" s="167"/>
    </row>
    <row r="30" spans="2:10" ht="28.5" customHeight="1" thickBot="1" x14ac:dyDescent="0.2">
      <c r="B30" s="131" t="str">
        <f>'Mon-Day 1-S1'!B30</f>
        <v>Block 8</v>
      </c>
      <c r="C30" s="93"/>
      <c r="D30" s="93"/>
      <c r="E30" s="89">
        <f t="shared" si="2"/>
        <v>0</v>
      </c>
      <c r="F30" s="96">
        <f>E30</f>
        <v>0</v>
      </c>
      <c r="G30" s="164"/>
      <c r="H30" s="95"/>
    </row>
    <row r="31" spans="2:10" ht="25.5" customHeight="1" thickBot="1" x14ac:dyDescent="0.2">
      <c r="B31" s="125" t="str">
        <f>'Mon-Day 1-S1'!B31</f>
        <v>Transition/Break</v>
      </c>
      <c r="C31" s="85"/>
      <c r="D31" s="85"/>
      <c r="E31" s="90">
        <f t="shared" si="2"/>
        <v>0</v>
      </c>
      <c r="F31" s="95"/>
      <c r="G31" s="95"/>
      <c r="H31" s="167"/>
    </row>
    <row r="32" spans="2:10" ht="25.5" customHeight="1" thickBot="1" x14ac:dyDescent="0.2">
      <c r="B32" s="131" t="str">
        <f>'Mon-Day 1-S1'!B32</f>
        <v>Block 9</v>
      </c>
      <c r="C32" s="93"/>
      <c r="D32" s="93"/>
      <c r="E32" s="89">
        <f t="shared" si="2"/>
        <v>0</v>
      </c>
      <c r="F32" s="96">
        <f>E32</f>
        <v>0</v>
      </c>
      <c r="G32" s="164"/>
      <c r="H32" s="95"/>
    </row>
    <row r="33" spans="2:10" ht="25.5" customHeight="1" thickBot="1" x14ac:dyDescent="0.2">
      <c r="B33" s="125" t="str">
        <f>'Mon-Day 1-S1'!B33</f>
        <v>Transition/Break</v>
      </c>
      <c r="C33" s="85"/>
      <c r="D33" s="85"/>
      <c r="E33" s="90">
        <f t="shared" si="2"/>
        <v>0</v>
      </c>
      <c r="F33" s="95"/>
      <c r="G33" s="95"/>
      <c r="H33" s="167"/>
    </row>
    <row r="34" spans="2:10" ht="25.5" customHeight="1" thickBot="1" x14ac:dyDescent="0.2">
      <c r="B34" s="131" t="str">
        <f>'Mon-Day 1-S1'!B34</f>
        <v>Block 10</v>
      </c>
      <c r="C34" s="93"/>
      <c r="D34" s="93"/>
      <c r="E34" s="89">
        <f t="shared" si="2"/>
        <v>0</v>
      </c>
      <c r="F34" s="96">
        <f>E34</f>
        <v>0</v>
      </c>
      <c r="G34" s="164"/>
      <c r="H34" s="95"/>
    </row>
    <row r="35" spans="2:10" ht="25.5" customHeight="1" thickBot="1" x14ac:dyDescent="0.2">
      <c r="B35" s="125" t="str">
        <f>'Mon-Day 1-S1'!B35</f>
        <v>Transition/Break</v>
      </c>
      <c r="C35" s="85"/>
      <c r="D35" s="85"/>
      <c r="E35" s="90">
        <f t="shared" si="2"/>
        <v>0</v>
      </c>
      <c r="F35" s="95"/>
      <c r="G35" s="95"/>
      <c r="H35" s="167"/>
      <c r="I35" s="7"/>
      <c r="J35" s="7"/>
    </row>
    <row r="36" spans="2:10" ht="33" customHeight="1" thickBot="1" x14ac:dyDescent="0.2">
      <c r="B36" s="128" t="str">
        <f>'Mon-Day 1-S1'!B36</f>
        <v>After School Supervision</v>
      </c>
      <c r="C36" s="87"/>
      <c r="D36" s="87"/>
      <c r="E36" s="91">
        <f t="shared" si="2"/>
        <v>0</v>
      </c>
      <c r="F36" s="165"/>
      <c r="G36" s="165"/>
      <c r="H36" s="169"/>
      <c r="I36" s="7"/>
      <c r="J36" s="7"/>
    </row>
    <row r="37" spans="2:10" ht="27.75" customHeight="1" thickTop="1" thickBot="1" x14ac:dyDescent="0.2">
      <c r="B37" s="129"/>
      <c r="C37" s="46"/>
      <c r="D37" s="47"/>
      <c r="E37" s="88"/>
      <c r="F37" s="83">
        <f>F6+F8+F10+F14+F16+F21+F26+F30+F32+F34</f>
        <v>0</v>
      </c>
      <c r="G37" s="166">
        <f>G6+G8+G10+G14+G16+G21+G26+G30+G32+G34</f>
        <v>0</v>
      </c>
      <c r="H37" s="94">
        <f>H4+H5+H7+H9+H11+H12+H13+H15+H17+H18+H19+H20+H22+H23+H24+H25+H27+H28+H29+H31+H33+H35+H36</f>
        <v>0</v>
      </c>
      <c r="I37" s="7"/>
      <c r="J37" s="7"/>
    </row>
    <row r="38" spans="2:10" ht="52.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allowBlank="1" showInputMessage="1" showErrorMessage="1" prompt="adsfa" sqref="I1" xr:uid="{00000000-0002-0000-02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2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8 F10 F16 F14 F21" xr:uid="{00000000-0002-0000-02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200-000003000000}">
      <formula1>0</formula1>
      <formula2>120</formula2>
    </dataValidation>
  </dataValidations>
  <hyperlinks>
    <hyperlink ref="G1" location="'Hours Summary'!A1" display="Return to Main" xr:uid="{00000000-0004-0000-0200-000000000000}"/>
  </hyperlinks>
  <printOptions horizontalCentered="1"/>
  <pageMargins left="0.25" right="0.25"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14999847407452621"/>
    <pageSetUpPr autoPageBreaks="0" fitToPage="1"/>
  </sheetPr>
  <dimension ref="B1:K38"/>
  <sheetViews>
    <sheetView showGridLines="0" zoomScale="80" zoomScaleNormal="80" workbookViewId="0">
      <pane xSplit="8" ySplit="3" topLeftCell="I18"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4" width="18" customWidth="1"/>
    <col min="5" max="5" width="17.164062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1" t="s">
        <v>95</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
        <v>72</v>
      </c>
      <c r="C4" s="85"/>
      <c r="D4" s="85"/>
      <c r="E4" s="90">
        <f t="shared" ref="E4:E13" si="0">IFERROR((D4-C4)*24*60,0)</f>
        <v>0</v>
      </c>
      <c r="F4" s="95"/>
      <c r="G4" s="95"/>
      <c r="H4" s="167"/>
      <c r="I4" s="4"/>
      <c r="J4" s="5"/>
      <c r="K4" t="s">
        <v>0</v>
      </c>
    </row>
    <row r="5" spans="2:11" ht="25.5" customHeight="1" thickBot="1" x14ac:dyDescent="0.2">
      <c r="B5" s="126" t="s">
        <v>59</v>
      </c>
      <c r="C5" s="86"/>
      <c r="D5" s="86"/>
      <c r="E5" s="90">
        <f t="shared" si="0"/>
        <v>0</v>
      </c>
      <c r="F5" s="95"/>
      <c r="G5" s="95"/>
      <c r="H5" s="167"/>
      <c r="I5" s="6"/>
      <c r="J5" s="6"/>
      <c r="K5" t="s">
        <v>0</v>
      </c>
    </row>
    <row r="6" spans="2:11" ht="25.5" customHeight="1" thickBot="1" x14ac:dyDescent="0.2">
      <c r="B6" s="127" t="s">
        <v>4</v>
      </c>
      <c r="C6" s="84"/>
      <c r="D6" s="84"/>
      <c r="E6" s="89">
        <f t="shared" si="0"/>
        <v>0</v>
      </c>
      <c r="F6" s="96">
        <f>E6</f>
        <v>0</v>
      </c>
      <c r="G6" s="164"/>
      <c r="H6" s="95"/>
      <c r="I6" s="7"/>
      <c r="J6" s="7"/>
    </row>
    <row r="7" spans="2:11" ht="25.5" customHeight="1" thickBot="1" x14ac:dyDescent="0.2">
      <c r="B7" s="126" t="s">
        <v>7</v>
      </c>
      <c r="C7" s="86"/>
      <c r="D7" s="86"/>
      <c r="E7" s="90">
        <f t="shared" si="0"/>
        <v>0</v>
      </c>
      <c r="F7" s="95"/>
      <c r="G7" s="95"/>
      <c r="H7" s="167"/>
      <c r="I7" s="7"/>
      <c r="J7" s="7"/>
    </row>
    <row r="8" spans="2:11" ht="25.5" customHeight="1" thickBot="1" x14ac:dyDescent="0.2">
      <c r="B8" s="127" t="s">
        <v>5</v>
      </c>
      <c r="C8" s="84"/>
      <c r="D8" s="84"/>
      <c r="E8" s="89">
        <f t="shared" si="0"/>
        <v>0</v>
      </c>
      <c r="F8" s="96">
        <f>E8</f>
        <v>0</v>
      </c>
      <c r="G8" s="164"/>
      <c r="H8" s="95"/>
      <c r="I8" s="7"/>
      <c r="J8" s="7"/>
    </row>
    <row r="9" spans="2:11" ht="25.5" customHeight="1" thickBot="1" x14ac:dyDescent="0.2">
      <c r="B9" s="126" t="s">
        <v>7</v>
      </c>
      <c r="C9" s="86"/>
      <c r="D9" s="86"/>
      <c r="E9" s="90">
        <f t="shared" si="0"/>
        <v>0</v>
      </c>
      <c r="F9" s="95"/>
      <c r="G9" s="95"/>
      <c r="H9" s="167"/>
      <c r="I9" s="7"/>
      <c r="J9" s="7"/>
    </row>
    <row r="10" spans="2:11" ht="25.5" customHeight="1" thickBot="1" x14ac:dyDescent="0.2">
      <c r="B10" s="127" t="s">
        <v>6</v>
      </c>
      <c r="C10" s="84"/>
      <c r="D10" s="84"/>
      <c r="E10" s="89">
        <f t="shared" si="0"/>
        <v>0</v>
      </c>
      <c r="F10" s="96">
        <f>E10</f>
        <v>0</v>
      </c>
      <c r="G10" s="164"/>
      <c r="H10" s="95"/>
      <c r="I10" s="7"/>
      <c r="J10" s="7"/>
    </row>
    <row r="11" spans="2:11" ht="25.5" customHeight="1" thickBot="1" x14ac:dyDescent="0.2">
      <c r="B11" s="126" t="s">
        <v>7</v>
      </c>
      <c r="C11" s="86"/>
      <c r="D11" s="86"/>
      <c r="E11" s="90">
        <f t="shared" si="0"/>
        <v>0</v>
      </c>
      <c r="F11" s="95"/>
      <c r="G11" s="95"/>
      <c r="H11" s="167"/>
      <c r="I11" s="7"/>
      <c r="J11" s="7"/>
    </row>
    <row r="12" spans="2:11" ht="36" customHeight="1" thickBot="1" x14ac:dyDescent="0.2">
      <c r="B12" s="126" t="s">
        <v>73</v>
      </c>
      <c r="C12" s="86"/>
      <c r="D12" s="86"/>
      <c r="E12" s="90">
        <f t="shared" si="0"/>
        <v>0</v>
      </c>
      <c r="F12" s="95"/>
      <c r="G12" s="95"/>
      <c r="H12" s="167"/>
      <c r="I12" s="7"/>
      <c r="J12" s="7"/>
    </row>
    <row r="13" spans="2:11" ht="25.5" customHeight="1" thickBot="1" x14ac:dyDescent="0.2">
      <c r="B13" s="126" t="s">
        <v>7</v>
      </c>
      <c r="C13" s="86"/>
      <c r="D13" s="86"/>
      <c r="E13" s="90">
        <f t="shared" si="0"/>
        <v>0</v>
      </c>
      <c r="F13" s="95"/>
      <c r="G13" s="95"/>
      <c r="H13" s="167"/>
      <c r="I13" s="7"/>
      <c r="J13" s="7"/>
    </row>
    <row r="14" spans="2:11" ht="35.25" customHeight="1" thickBot="1" x14ac:dyDescent="0.2">
      <c r="B14" s="127" t="s">
        <v>136</v>
      </c>
      <c r="C14" s="84"/>
      <c r="D14" s="84"/>
      <c r="E14" s="89">
        <f>IFERROR((D14-C14)*24*60,0)</f>
        <v>0</v>
      </c>
      <c r="F14" s="96">
        <f>E14</f>
        <v>0</v>
      </c>
      <c r="G14" s="164"/>
      <c r="H14" s="95"/>
      <c r="I14" s="7"/>
      <c r="J14" s="7"/>
    </row>
    <row r="15" spans="2:11" ht="25.5" customHeight="1" thickBot="1" x14ac:dyDescent="0.2">
      <c r="B15" s="126" t="s">
        <v>7</v>
      </c>
      <c r="C15" s="86"/>
      <c r="D15" s="86"/>
      <c r="E15" s="90">
        <f>IFERROR((D15-C15)*24*60,0)</f>
        <v>0</v>
      </c>
      <c r="F15" s="95"/>
      <c r="G15" s="95"/>
      <c r="H15" s="167"/>
      <c r="I15" s="7"/>
      <c r="J15" s="7"/>
    </row>
    <row r="16" spans="2: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5" t="str">
        <f>'Mon-Day 1-S1'!B23</f>
        <v>Lunch Supervision</v>
      </c>
      <c r="C23" s="85"/>
      <c r="D23" s="85"/>
      <c r="E23" s="90">
        <f t="shared" ref="E23:E36" si="2">IFERROR((D23-C23)*24*60,0)</f>
        <v>0</v>
      </c>
      <c r="F23" s="95"/>
      <c r="G23" s="95"/>
      <c r="H23" s="167"/>
    </row>
    <row r="24" spans="2:10" ht="35.25" customHeight="1" thickBot="1" x14ac:dyDescent="0.2">
      <c r="B24" s="125" t="str">
        <f>'Mon-Day 1-S1'!B24</f>
        <v>Lunch Recess Supervision</v>
      </c>
      <c r="C24" s="85"/>
      <c r="D24" s="85"/>
      <c r="E24" s="90">
        <f t="shared" si="2"/>
        <v>0</v>
      </c>
      <c r="F24" s="95"/>
      <c r="G24" s="95"/>
      <c r="H24" s="167"/>
    </row>
    <row r="25" spans="2:10" ht="25.5" customHeight="1" thickBot="1" x14ac:dyDescent="0.2">
      <c r="B25" s="125" t="str">
        <f>'Mon-Day 1-S1'!B25</f>
        <v>Transition/Break</v>
      </c>
      <c r="C25" s="85"/>
      <c r="D25" s="85"/>
      <c r="E25" s="90">
        <f t="shared" si="2"/>
        <v>0</v>
      </c>
      <c r="F25" s="95"/>
      <c r="G25" s="95"/>
      <c r="H25" s="167"/>
    </row>
    <row r="26" spans="2:10" ht="25.5" customHeight="1" thickBot="1" x14ac:dyDescent="0.2">
      <c r="B26" s="131" t="str">
        <f>'Mon-Day 1-S1'!B26</f>
        <v>Block 7</v>
      </c>
      <c r="C26" s="93"/>
      <c r="D26" s="93"/>
      <c r="E26" s="89">
        <f t="shared" si="2"/>
        <v>0</v>
      </c>
      <c r="F26" s="96">
        <f>E26</f>
        <v>0</v>
      </c>
      <c r="G26" s="164"/>
      <c r="H26" s="95"/>
    </row>
    <row r="27" spans="2:10" ht="25.5" customHeight="1" thickBot="1" x14ac:dyDescent="0.2">
      <c r="B27" s="125" t="str">
        <f>'Mon-Day 1-S1'!B27</f>
        <v>Transition/Break</v>
      </c>
      <c r="C27" s="85"/>
      <c r="D27" s="85"/>
      <c r="E27" s="90">
        <f t="shared" si="2"/>
        <v>0</v>
      </c>
      <c r="F27" s="95"/>
      <c r="G27" s="95"/>
      <c r="H27" s="167"/>
    </row>
    <row r="28" spans="2:10" ht="33.75" customHeight="1" thickBot="1" x14ac:dyDescent="0.2">
      <c r="B28" s="125" t="str">
        <f>'Mon-Day 1-S1'!B28</f>
        <v>PM Recess Supervision</v>
      </c>
      <c r="C28" s="85"/>
      <c r="D28" s="85"/>
      <c r="E28" s="90">
        <f t="shared" si="2"/>
        <v>0</v>
      </c>
      <c r="F28" s="95"/>
      <c r="G28" s="95"/>
      <c r="H28" s="167"/>
    </row>
    <row r="29" spans="2:10" ht="25.5" customHeight="1" thickBot="1" x14ac:dyDescent="0.2">
      <c r="B29" s="125" t="str">
        <f>'Mon-Day 1-S1'!B29</f>
        <v>Transition/Break</v>
      </c>
      <c r="C29" s="85"/>
      <c r="D29" s="85"/>
      <c r="E29" s="90">
        <f t="shared" si="2"/>
        <v>0</v>
      </c>
      <c r="F29" s="95"/>
      <c r="G29" s="95"/>
      <c r="H29" s="167"/>
    </row>
    <row r="30" spans="2:10" ht="28.5" customHeight="1" thickBot="1" x14ac:dyDescent="0.2">
      <c r="B30" s="131" t="str">
        <f>'Mon-Day 1-S1'!B30</f>
        <v>Block 8</v>
      </c>
      <c r="C30" s="93"/>
      <c r="D30" s="93"/>
      <c r="E30" s="89">
        <f t="shared" si="2"/>
        <v>0</v>
      </c>
      <c r="F30" s="96">
        <f>E30</f>
        <v>0</v>
      </c>
      <c r="G30" s="164"/>
      <c r="H30" s="95"/>
    </row>
    <row r="31" spans="2:10" ht="25.5" customHeight="1" thickBot="1" x14ac:dyDescent="0.2">
      <c r="B31" s="125" t="str">
        <f>'Mon-Day 1-S1'!B31</f>
        <v>Transition/Break</v>
      </c>
      <c r="C31" s="85"/>
      <c r="D31" s="85"/>
      <c r="E31" s="90">
        <f t="shared" si="2"/>
        <v>0</v>
      </c>
      <c r="F31" s="95"/>
      <c r="G31" s="95"/>
      <c r="H31" s="167"/>
    </row>
    <row r="32" spans="2:10" ht="25.5" customHeight="1" thickBot="1" x14ac:dyDescent="0.2">
      <c r="B32" s="131" t="str">
        <f>'Mon-Day 1-S1'!B32</f>
        <v>Block 9</v>
      </c>
      <c r="C32" s="93"/>
      <c r="D32" s="93"/>
      <c r="E32" s="89">
        <f t="shared" si="2"/>
        <v>0</v>
      </c>
      <c r="F32" s="96">
        <f>E32</f>
        <v>0</v>
      </c>
      <c r="G32" s="164"/>
      <c r="H32" s="95"/>
    </row>
    <row r="33" spans="2:10" ht="25.5" customHeight="1" thickBot="1" x14ac:dyDescent="0.2">
      <c r="B33" s="125" t="str">
        <f>'Mon-Day 1-S1'!B33</f>
        <v>Transition/Break</v>
      </c>
      <c r="C33" s="85"/>
      <c r="D33" s="85"/>
      <c r="E33" s="90">
        <f t="shared" si="2"/>
        <v>0</v>
      </c>
      <c r="F33" s="95"/>
      <c r="G33" s="95"/>
      <c r="H33" s="167"/>
    </row>
    <row r="34" spans="2:10" ht="25.5" customHeight="1" thickBot="1" x14ac:dyDescent="0.2">
      <c r="B34" s="131" t="str">
        <f>'Mon-Day 1-S1'!B34</f>
        <v>Block 10</v>
      </c>
      <c r="C34" s="93"/>
      <c r="D34" s="93"/>
      <c r="E34" s="89">
        <f t="shared" si="2"/>
        <v>0</v>
      </c>
      <c r="F34" s="96">
        <f>E34</f>
        <v>0</v>
      </c>
      <c r="G34" s="164"/>
      <c r="H34" s="95"/>
    </row>
    <row r="35" spans="2:10" ht="25.5" customHeight="1" thickBot="1" x14ac:dyDescent="0.2">
      <c r="B35" s="125" t="str">
        <f>'Mon-Day 1-S1'!B35</f>
        <v>Transition/Break</v>
      </c>
      <c r="C35" s="85"/>
      <c r="D35" s="85"/>
      <c r="E35" s="90">
        <f t="shared" si="2"/>
        <v>0</v>
      </c>
      <c r="F35" s="95"/>
      <c r="G35" s="95"/>
      <c r="H35" s="167"/>
      <c r="I35" s="7"/>
      <c r="J35" s="7"/>
    </row>
    <row r="36" spans="2:10" ht="32.25" customHeight="1" thickBot="1" x14ac:dyDescent="0.2">
      <c r="B36" s="128" t="str">
        <f>'Mon-Day 1-S1'!B36</f>
        <v>After School Supervision</v>
      </c>
      <c r="C36" s="87"/>
      <c r="D36" s="87"/>
      <c r="E36" s="91">
        <f t="shared" si="2"/>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48"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allowBlank="1" showInputMessage="1" showErrorMessage="1" prompt="adsfa" sqref="I1" xr:uid="{00000000-0002-0000-03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3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8 F10 F14 F16 F21" xr:uid="{00000000-0002-0000-03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300-000003000000}">
      <formula1>0</formula1>
      <formula2>120</formula2>
    </dataValidation>
  </dataValidations>
  <hyperlinks>
    <hyperlink ref="G1" location="'Hours Summary'!A1" display="Return to Main" xr:uid="{00000000-0004-0000-0300-000000000000}"/>
  </hyperlinks>
  <printOptions horizontalCentered="1"/>
  <pageMargins left="0.2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14999847407452621"/>
    <pageSetUpPr autoPageBreaks="0" fitToPage="1"/>
  </sheetPr>
  <dimension ref="B1:K38"/>
  <sheetViews>
    <sheetView showGridLines="0" zoomScale="80" zoomScaleNormal="80" workbookViewId="0">
      <pane xSplit="8" ySplit="3" topLeftCell="I4" activePane="bottomRight" state="frozen"/>
      <selection pane="topRight" activeCell="H1" sqref="H1"/>
      <selection pane="bottomLeft" activeCell="A4" sqref="A4"/>
      <selection pane="bottomRight" activeCell="C4" sqref="C4"/>
    </sheetView>
  </sheetViews>
  <sheetFormatPr baseColWidth="10" defaultColWidth="8.83203125" defaultRowHeight="25.5" customHeight="1" thickBottom="1" x14ac:dyDescent="0.2"/>
  <cols>
    <col min="1" max="1" width="2.1640625" customWidth="1"/>
    <col min="2" max="2" width="22.1640625" customWidth="1"/>
    <col min="3" max="3" width="13.83203125" customWidth="1"/>
    <col min="4" max="5" width="17.164062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1" t="s">
        <v>96</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
        <v>72</v>
      </c>
      <c r="C4" s="85"/>
      <c r="D4" s="85"/>
      <c r="E4" s="90">
        <f t="shared" ref="E4:E13" si="0">IFERROR((D4-C4)*24*60,0)</f>
        <v>0</v>
      </c>
      <c r="F4" s="95"/>
      <c r="G4" s="95"/>
      <c r="H4" s="167"/>
      <c r="I4" s="4"/>
      <c r="J4" s="5"/>
      <c r="K4" t="s">
        <v>0</v>
      </c>
    </row>
    <row r="5" spans="2:11" ht="25.5" customHeight="1" thickBot="1" x14ac:dyDescent="0.2">
      <c r="B5" s="126" t="s">
        <v>59</v>
      </c>
      <c r="C5" s="86"/>
      <c r="D5" s="86"/>
      <c r="E5" s="90">
        <f t="shared" si="0"/>
        <v>0</v>
      </c>
      <c r="F5" s="95"/>
      <c r="G5" s="95"/>
      <c r="H5" s="167"/>
      <c r="I5" s="6"/>
      <c r="J5" s="6"/>
      <c r="K5" t="s">
        <v>0</v>
      </c>
    </row>
    <row r="6" spans="2:11" ht="25.5" customHeight="1" thickBot="1" x14ac:dyDescent="0.2">
      <c r="B6" s="127" t="s">
        <v>4</v>
      </c>
      <c r="C6" s="84"/>
      <c r="D6" s="84"/>
      <c r="E6" s="89">
        <f t="shared" si="0"/>
        <v>0</v>
      </c>
      <c r="F6" s="96">
        <f>E6</f>
        <v>0</v>
      </c>
      <c r="G6" s="164"/>
      <c r="H6" s="95"/>
      <c r="I6" s="7"/>
      <c r="J6" s="7"/>
    </row>
    <row r="7" spans="2:11" ht="25.5" customHeight="1" thickBot="1" x14ac:dyDescent="0.2">
      <c r="B7" s="126" t="s">
        <v>7</v>
      </c>
      <c r="C7" s="86"/>
      <c r="D7" s="86"/>
      <c r="E7" s="90">
        <f t="shared" si="0"/>
        <v>0</v>
      </c>
      <c r="F7" s="95"/>
      <c r="G7" s="95"/>
      <c r="H7" s="167"/>
      <c r="I7" s="7"/>
      <c r="J7" s="7"/>
    </row>
    <row r="8" spans="2:11" ht="25.5" customHeight="1" thickBot="1" x14ac:dyDescent="0.2">
      <c r="B8" s="127" t="s">
        <v>5</v>
      </c>
      <c r="C8" s="84"/>
      <c r="D8" s="84"/>
      <c r="E8" s="89">
        <f t="shared" si="0"/>
        <v>0</v>
      </c>
      <c r="F8" s="96">
        <f>E8</f>
        <v>0</v>
      </c>
      <c r="G8" s="164"/>
      <c r="H8" s="95"/>
      <c r="I8" s="7"/>
      <c r="J8" s="7"/>
    </row>
    <row r="9" spans="2:11" ht="25.5" customHeight="1" thickBot="1" x14ac:dyDescent="0.2">
      <c r="B9" s="126" t="s">
        <v>7</v>
      </c>
      <c r="C9" s="86"/>
      <c r="D9" s="86"/>
      <c r="E9" s="90">
        <f t="shared" si="0"/>
        <v>0</v>
      </c>
      <c r="F9" s="95"/>
      <c r="G9" s="95"/>
      <c r="H9" s="167"/>
      <c r="I9" s="7"/>
      <c r="J9" s="7"/>
    </row>
    <row r="10" spans="2:11" ht="25.5" customHeight="1" thickBot="1" x14ac:dyDescent="0.2">
      <c r="B10" s="127" t="s">
        <v>6</v>
      </c>
      <c r="C10" s="84"/>
      <c r="D10" s="84"/>
      <c r="E10" s="89">
        <f t="shared" si="0"/>
        <v>0</v>
      </c>
      <c r="F10" s="96">
        <f>E10</f>
        <v>0</v>
      </c>
      <c r="G10" s="164"/>
      <c r="H10" s="95"/>
      <c r="I10" s="7"/>
      <c r="J10" s="7"/>
    </row>
    <row r="11" spans="2:11" ht="25.5" customHeight="1" thickBot="1" x14ac:dyDescent="0.2">
      <c r="B11" s="126" t="s">
        <v>7</v>
      </c>
      <c r="C11" s="86"/>
      <c r="D11" s="86"/>
      <c r="E11" s="90">
        <f t="shared" si="0"/>
        <v>0</v>
      </c>
      <c r="F11" s="95"/>
      <c r="G11" s="95"/>
      <c r="H11" s="167"/>
      <c r="I11" s="7"/>
      <c r="J11" s="7"/>
    </row>
    <row r="12" spans="2:11" ht="36" customHeight="1" thickBot="1" x14ac:dyDescent="0.2">
      <c r="B12" s="126" t="s">
        <v>73</v>
      </c>
      <c r="C12" s="86"/>
      <c r="D12" s="86"/>
      <c r="E12" s="90">
        <f t="shared" si="0"/>
        <v>0</v>
      </c>
      <c r="F12" s="95"/>
      <c r="G12" s="95"/>
      <c r="H12" s="167"/>
      <c r="I12" s="7"/>
      <c r="J12" s="7"/>
    </row>
    <row r="13" spans="2:11" ht="25.5" customHeight="1" thickBot="1" x14ac:dyDescent="0.2">
      <c r="B13" s="126" t="s">
        <v>7</v>
      </c>
      <c r="C13" s="86"/>
      <c r="D13" s="86"/>
      <c r="E13" s="90">
        <f t="shared" si="0"/>
        <v>0</v>
      </c>
      <c r="F13" s="95"/>
      <c r="G13" s="95"/>
      <c r="H13" s="167"/>
      <c r="I13" s="7"/>
      <c r="J13" s="7"/>
    </row>
    <row r="14" spans="2:11" ht="25.5" customHeight="1" thickBot="1" x14ac:dyDescent="0.2">
      <c r="B14" s="127" t="s">
        <v>136</v>
      </c>
      <c r="C14" s="84"/>
      <c r="D14" s="84"/>
      <c r="E14" s="89">
        <f>IFERROR((D14-C14)*24*60,0)</f>
        <v>0</v>
      </c>
      <c r="F14" s="96">
        <f>E14</f>
        <v>0</v>
      </c>
      <c r="G14" s="164"/>
      <c r="H14" s="95"/>
      <c r="I14" s="7"/>
      <c r="J14" s="7"/>
    </row>
    <row r="15" spans="2:11" ht="25.5" customHeight="1" thickBot="1" x14ac:dyDescent="0.2">
      <c r="B15" s="126" t="s">
        <v>7</v>
      </c>
      <c r="C15" s="86"/>
      <c r="D15" s="86"/>
      <c r="E15" s="90">
        <f>IFERROR((D15-C15)*24*60,0)</f>
        <v>0</v>
      </c>
      <c r="F15" s="95"/>
      <c r="G15" s="95"/>
      <c r="H15" s="167"/>
      <c r="I15" s="7"/>
      <c r="J15" s="7"/>
    </row>
    <row r="16" spans="2: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5" t="str">
        <f>'Mon-Day 1-S1'!B23</f>
        <v>Lunch Supervision</v>
      </c>
      <c r="C23" s="85"/>
      <c r="D23" s="85"/>
      <c r="E23" s="90">
        <f t="shared" ref="E23:E36" si="2">IFERROR((D23-C23)*24*60,0)</f>
        <v>0</v>
      </c>
      <c r="F23" s="95"/>
      <c r="G23" s="95"/>
      <c r="H23" s="167"/>
    </row>
    <row r="24" spans="2:10" ht="36.75" customHeight="1" thickBot="1" x14ac:dyDescent="0.2">
      <c r="B24" s="125" t="str">
        <f>'Mon-Day 1-S1'!B24</f>
        <v>Lunch Recess Supervision</v>
      </c>
      <c r="C24" s="85"/>
      <c r="D24" s="85"/>
      <c r="E24" s="90">
        <f t="shared" si="2"/>
        <v>0</v>
      </c>
      <c r="F24" s="95"/>
      <c r="G24" s="95"/>
      <c r="H24" s="167"/>
    </row>
    <row r="25" spans="2:10" ht="25.5" customHeight="1" thickBot="1" x14ac:dyDescent="0.2">
      <c r="B25" s="125" t="str">
        <f>'Mon-Day 1-S1'!B25</f>
        <v>Transition/Break</v>
      </c>
      <c r="C25" s="85"/>
      <c r="D25" s="85"/>
      <c r="E25" s="90">
        <f t="shared" si="2"/>
        <v>0</v>
      </c>
      <c r="F25" s="95"/>
      <c r="G25" s="95"/>
      <c r="H25" s="167"/>
    </row>
    <row r="26" spans="2:10" ht="25.5" customHeight="1" thickBot="1" x14ac:dyDescent="0.2">
      <c r="B26" s="131" t="str">
        <f>'Mon-Day 1-S1'!B26</f>
        <v>Block 7</v>
      </c>
      <c r="C26" s="93"/>
      <c r="D26" s="93"/>
      <c r="E26" s="89">
        <f t="shared" si="2"/>
        <v>0</v>
      </c>
      <c r="F26" s="96">
        <f>E26</f>
        <v>0</v>
      </c>
      <c r="G26" s="164"/>
      <c r="H26" s="95"/>
    </row>
    <row r="27" spans="2:10" ht="25.5" customHeight="1" thickBot="1" x14ac:dyDescent="0.2">
      <c r="B27" s="125" t="str">
        <f>'Mon-Day 1-S1'!B27</f>
        <v>Transition/Break</v>
      </c>
      <c r="C27" s="85"/>
      <c r="D27" s="85"/>
      <c r="E27" s="90">
        <f t="shared" si="2"/>
        <v>0</v>
      </c>
      <c r="F27" s="95"/>
      <c r="G27" s="95"/>
      <c r="H27" s="167"/>
    </row>
    <row r="28" spans="2:10" ht="35.25" customHeight="1" thickBot="1" x14ac:dyDescent="0.2">
      <c r="B28" s="125" t="str">
        <f>'Mon-Day 1-S1'!B28</f>
        <v>PM Recess Supervision</v>
      </c>
      <c r="C28" s="85"/>
      <c r="D28" s="85"/>
      <c r="E28" s="90">
        <f t="shared" si="2"/>
        <v>0</v>
      </c>
      <c r="F28" s="95"/>
      <c r="G28" s="95"/>
      <c r="H28" s="167"/>
    </row>
    <row r="29" spans="2:10" ht="25.5" customHeight="1" thickBot="1" x14ac:dyDescent="0.2">
      <c r="B29" s="125" t="str">
        <f>'Mon-Day 1-S1'!B29</f>
        <v>Transition/Break</v>
      </c>
      <c r="C29" s="85"/>
      <c r="D29" s="85"/>
      <c r="E29" s="90">
        <f t="shared" si="2"/>
        <v>0</v>
      </c>
      <c r="F29" s="95"/>
      <c r="G29" s="95"/>
      <c r="H29" s="167"/>
    </row>
    <row r="30" spans="2:10" ht="28.5" customHeight="1" thickBot="1" x14ac:dyDescent="0.2">
      <c r="B30" s="131" t="str">
        <f>'Mon-Day 1-S1'!B30</f>
        <v>Block 8</v>
      </c>
      <c r="C30" s="93"/>
      <c r="D30" s="93"/>
      <c r="E30" s="89">
        <f t="shared" si="2"/>
        <v>0</v>
      </c>
      <c r="F30" s="96">
        <f>E30</f>
        <v>0</v>
      </c>
      <c r="G30" s="164"/>
      <c r="H30" s="95"/>
    </row>
    <row r="31" spans="2:10" ht="25.5" customHeight="1" thickBot="1" x14ac:dyDescent="0.2">
      <c r="B31" s="125" t="str">
        <f>'Mon-Day 1-S1'!B31</f>
        <v>Transition/Break</v>
      </c>
      <c r="C31" s="85"/>
      <c r="D31" s="85"/>
      <c r="E31" s="90">
        <f t="shared" si="2"/>
        <v>0</v>
      </c>
      <c r="F31" s="95"/>
      <c r="G31" s="95"/>
      <c r="H31" s="167"/>
    </row>
    <row r="32" spans="2:10" ht="25.5" customHeight="1" thickBot="1" x14ac:dyDescent="0.2">
      <c r="B32" s="131" t="str">
        <f>'Mon-Day 1-S1'!B32</f>
        <v>Block 9</v>
      </c>
      <c r="C32" s="93"/>
      <c r="D32" s="93"/>
      <c r="E32" s="89">
        <f t="shared" si="2"/>
        <v>0</v>
      </c>
      <c r="F32" s="96">
        <f>E32</f>
        <v>0</v>
      </c>
      <c r="G32" s="164"/>
      <c r="H32" s="95"/>
    </row>
    <row r="33" spans="2:10" ht="25.5" customHeight="1" thickBot="1" x14ac:dyDescent="0.2">
      <c r="B33" s="125" t="str">
        <f>'Mon-Day 1-S1'!B33</f>
        <v>Transition/Break</v>
      </c>
      <c r="C33" s="85"/>
      <c r="D33" s="85"/>
      <c r="E33" s="90">
        <f t="shared" si="2"/>
        <v>0</v>
      </c>
      <c r="F33" s="95"/>
      <c r="G33" s="95"/>
      <c r="H33" s="167"/>
    </row>
    <row r="34" spans="2:10" ht="25.5" customHeight="1" thickBot="1" x14ac:dyDescent="0.2">
      <c r="B34" s="131" t="str">
        <f>'Mon-Day 1-S1'!B34</f>
        <v>Block 10</v>
      </c>
      <c r="C34" s="93"/>
      <c r="D34" s="93"/>
      <c r="E34" s="89">
        <f t="shared" si="2"/>
        <v>0</v>
      </c>
      <c r="F34" s="96">
        <f>E34</f>
        <v>0</v>
      </c>
      <c r="G34" s="164"/>
      <c r="H34" s="95"/>
    </row>
    <row r="35" spans="2:10" ht="25.5" customHeight="1" thickBot="1" x14ac:dyDescent="0.2">
      <c r="B35" s="125" t="str">
        <f>'Mon-Day 1-S1'!B35</f>
        <v>Transition/Break</v>
      </c>
      <c r="C35" s="85"/>
      <c r="D35" s="85"/>
      <c r="E35" s="90">
        <f t="shared" si="2"/>
        <v>0</v>
      </c>
      <c r="F35" s="95"/>
      <c r="G35" s="95"/>
      <c r="H35" s="167"/>
      <c r="I35" s="7"/>
      <c r="J35" s="7"/>
    </row>
    <row r="36" spans="2:10" ht="36" customHeight="1" thickBot="1" x14ac:dyDescent="0.2">
      <c r="B36" s="128" t="str">
        <f>'Mon-Day 1-S1'!B36</f>
        <v>After School Supervision</v>
      </c>
      <c r="C36" s="87"/>
      <c r="D36" s="87"/>
      <c r="E36" s="91">
        <f t="shared" si="2"/>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0.2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allowBlank="1" showInputMessage="1" showErrorMessage="1" prompt="adsfa" sqref="I1" xr:uid="{00000000-0002-0000-04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4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8 F16 F10 F14 F21" xr:uid="{00000000-0002-0000-04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400-000003000000}">
      <formula1>0</formula1>
      <formula2>120</formula2>
    </dataValidation>
  </dataValidations>
  <hyperlinks>
    <hyperlink ref="G1" location="'Hours Summary'!A1" display="Return to Main" xr:uid="{00000000-0004-0000-0400-000000000000}"/>
  </hyperlinks>
  <printOptions horizontalCentered="1"/>
  <pageMargins left="0.25" right="0.25"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14999847407452621"/>
    <pageSetUpPr autoPageBreaks="0" fitToPage="1"/>
  </sheetPr>
  <dimension ref="B1:K38"/>
  <sheetViews>
    <sheetView showGridLines="0" zoomScale="80" zoomScaleNormal="80" workbookViewId="0">
      <pane xSplit="8" ySplit="3" topLeftCell="I20"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83203125" customWidth="1"/>
    <col min="3" max="3" width="13.83203125" customWidth="1"/>
    <col min="4" max="5" width="17.8320312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2" t="s">
        <v>97</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
        <v>72</v>
      </c>
      <c r="C4" s="85"/>
      <c r="D4" s="85"/>
      <c r="E4" s="90">
        <f t="shared" ref="E4:E13" si="0">IFERROR((D4-C4)*24*60,0)</f>
        <v>0</v>
      </c>
      <c r="F4" s="95"/>
      <c r="G4" s="95"/>
      <c r="H4" s="167"/>
      <c r="I4" s="4"/>
      <c r="J4" s="5"/>
      <c r="K4" t="s">
        <v>0</v>
      </c>
    </row>
    <row r="5" spans="2:11" ht="25.5" customHeight="1" thickBot="1" x14ac:dyDescent="0.2">
      <c r="B5" s="126" t="s">
        <v>59</v>
      </c>
      <c r="C5" s="86"/>
      <c r="D5" s="86"/>
      <c r="E5" s="90">
        <f t="shared" si="0"/>
        <v>0</v>
      </c>
      <c r="F5" s="95"/>
      <c r="G5" s="95"/>
      <c r="H5" s="167"/>
      <c r="I5" s="6"/>
      <c r="J5" s="6"/>
      <c r="K5" t="s">
        <v>0</v>
      </c>
    </row>
    <row r="6" spans="2:11" ht="25.5" customHeight="1" thickBot="1" x14ac:dyDescent="0.2">
      <c r="B6" s="127" t="s">
        <v>4</v>
      </c>
      <c r="C6" s="84"/>
      <c r="D6" s="84"/>
      <c r="E6" s="89">
        <f t="shared" si="0"/>
        <v>0</v>
      </c>
      <c r="F6" s="96">
        <f>E6</f>
        <v>0</v>
      </c>
      <c r="G6" s="164"/>
      <c r="H6" s="95"/>
      <c r="I6" s="7"/>
      <c r="J6" s="7"/>
    </row>
    <row r="7" spans="2:11" ht="25.5" customHeight="1" thickBot="1" x14ac:dyDescent="0.2">
      <c r="B7" s="126" t="s">
        <v>7</v>
      </c>
      <c r="C7" s="86"/>
      <c r="D7" s="86"/>
      <c r="E7" s="90">
        <f t="shared" si="0"/>
        <v>0</v>
      </c>
      <c r="F7" s="95"/>
      <c r="G7" s="95"/>
      <c r="H7" s="167"/>
      <c r="I7" s="7"/>
      <c r="J7" s="7"/>
    </row>
    <row r="8" spans="2:11" ht="25.5" customHeight="1" thickBot="1" x14ac:dyDescent="0.2">
      <c r="B8" s="127" t="s">
        <v>5</v>
      </c>
      <c r="C8" s="84"/>
      <c r="D8" s="84"/>
      <c r="E8" s="89">
        <f t="shared" si="0"/>
        <v>0</v>
      </c>
      <c r="F8" s="96">
        <f>E8</f>
        <v>0</v>
      </c>
      <c r="G8" s="164"/>
      <c r="H8" s="95"/>
      <c r="I8" s="7"/>
      <c r="J8" s="7"/>
    </row>
    <row r="9" spans="2:11" ht="25.5" customHeight="1" thickBot="1" x14ac:dyDescent="0.2">
      <c r="B9" s="126" t="s">
        <v>7</v>
      </c>
      <c r="C9" s="86"/>
      <c r="D9" s="86"/>
      <c r="E9" s="90">
        <f t="shared" si="0"/>
        <v>0</v>
      </c>
      <c r="F9" s="95"/>
      <c r="G9" s="95"/>
      <c r="H9" s="167"/>
      <c r="I9" s="7"/>
      <c r="J9" s="7"/>
    </row>
    <row r="10" spans="2:11" ht="25.5" customHeight="1" thickBot="1" x14ac:dyDescent="0.2">
      <c r="B10" s="127" t="s">
        <v>6</v>
      </c>
      <c r="C10" s="84"/>
      <c r="D10" s="84"/>
      <c r="E10" s="89">
        <f t="shared" si="0"/>
        <v>0</v>
      </c>
      <c r="F10" s="96">
        <f>E10</f>
        <v>0</v>
      </c>
      <c r="G10" s="164"/>
      <c r="H10" s="95"/>
      <c r="I10" s="7"/>
      <c r="J10" s="7"/>
    </row>
    <row r="11" spans="2:11" ht="25.5" customHeight="1" thickBot="1" x14ac:dyDescent="0.2">
      <c r="B11" s="126" t="s">
        <v>7</v>
      </c>
      <c r="C11" s="86"/>
      <c r="D11" s="86"/>
      <c r="E11" s="90">
        <f t="shared" si="0"/>
        <v>0</v>
      </c>
      <c r="F11" s="95"/>
      <c r="G11" s="95"/>
      <c r="H11" s="167"/>
      <c r="I11" s="7"/>
      <c r="J11" s="7"/>
    </row>
    <row r="12" spans="2:11" ht="36" customHeight="1" thickBot="1" x14ac:dyDescent="0.2">
      <c r="B12" s="126" t="s">
        <v>73</v>
      </c>
      <c r="C12" s="86"/>
      <c r="D12" s="86"/>
      <c r="E12" s="90">
        <f t="shared" si="0"/>
        <v>0</v>
      </c>
      <c r="F12" s="95"/>
      <c r="G12" s="95"/>
      <c r="H12" s="167"/>
      <c r="I12" s="7"/>
      <c r="J12" s="7"/>
    </row>
    <row r="13" spans="2:11" ht="25.5" customHeight="1" thickBot="1" x14ac:dyDescent="0.2">
      <c r="B13" s="126" t="s">
        <v>7</v>
      </c>
      <c r="C13" s="86"/>
      <c r="D13" s="86"/>
      <c r="E13" s="90">
        <f t="shared" si="0"/>
        <v>0</v>
      </c>
      <c r="F13" s="95"/>
      <c r="G13" s="95"/>
      <c r="H13" s="167"/>
      <c r="I13" s="7"/>
      <c r="J13" s="7"/>
    </row>
    <row r="14" spans="2:11" ht="25.5" customHeight="1" thickBot="1" x14ac:dyDescent="0.2">
      <c r="B14" s="127" t="s">
        <v>136</v>
      </c>
      <c r="C14" s="84"/>
      <c r="D14" s="84"/>
      <c r="E14" s="89">
        <f>IFERROR((D14-C14)*24*60,0)</f>
        <v>0</v>
      </c>
      <c r="F14" s="96">
        <f>E14</f>
        <v>0</v>
      </c>
      <c r="G14" s="164"/>
      <c r="H14" s="95"/>
      <c r="I14" s="7"/>
      <c r="J14" s="7"/>
    </row>
    <row r="15" spans="2:11" ht="25.5" customHeight="1" thickBot="1" x14ac:dyDescent="0.2">
      <c r="B15" s="126" t="s">
        <v>7</v>
      </c>
      <c r="C15" s="86"/>
      <c r="D15" s="86"/>
      <c r="E15" s="90">
        <f>IFERROR((D15-C15)*24*60,0)</f>
        <v>0</v>
      </c>
      <c r="F15" s="95"/>
      <c r="G15" s="95"/>
      <c r="H15" s="167"/>
      <c r="I15" s="7"/>
      <c r="J15" s="7"/>
    </row>
    <row r="16" spans="2:11" ht="25.5" customHeight="1" thickBot="1" x14ac:dyDescent="0.2">
      <c r="B16" s="127" t="s">
        <v>74</v>
      </c>
      <c r="C16" s="84"/>
      <c r="D16" s="84"/>
      <c r="E16" s="89">
        <f>IFERROR((D16-C16)*24*60,0)</f>
        <v>0</v>
      </c>
      <c r="F16" s="96">
        <f>E16</f>
        <v>0</v>
      </c>
      <c r="G16" s="164"/>
      <c r="H16" s="95"/>
      <c r="I16" s="7"/>
      <c r="J16" s="7"/>
    </row>
    <row r="17" spans="2:10" ht="25.5" customHeight="1" thickBot="1" x14ac:dyDescent="0.2">
      <c r="B17" s="126" t="s">
        <v>7</v>
      </c>
      <c r="C17" s="86"/>
      <c r="D17" s="86"/>
      <c r="E17" s="90">
        <f t="shared" ref="E17:E22" si="1">IFERROR((D17-C17)*24*60,0)</f>
        <v>0</v>
      </c>
      <c r="F17" s="95"/>
      <c r="G17" s="95"/>
      <c r="H17" s="167"/>
      <c r="I17" s="7"/>
      <c r="J17" s="7"/>
    </row>
    <row r="18" spans="2:10" ht="25.5" customHeight="1" thickBot="1" x14ac:dyDescent="0.2">
      <c r="B18" s="126" t="s">
        <v>9</v>
      </c>
      <c r="C18" s="86"/>
      <c r="D18" s="86"/>
      <c r="E18" s="90">
        <f t="shared" si="1"/>
        <v>0</v>
      </c>
      <c r="F18" s="95"/>
      <c r="G18" s="95"/>
      <c r="H18" s="167"/>
    </row>
    <row r="19" spans="2:10" ht="36" customHeight="1" thickBot="1" x14ac:dyDescent="0.2">
      <c r="B19" s="126" t="s">
        <v>17</v>
      </c>
      <c r="C19" s="86"/>
      <c r="D19" s="86"/>
      <c r="E19" s="90">
        <f t="shared" si="1"/>
        <v>0</v>
      </c>
      <c r="F19" s="95"/>
      <c r="G19" s="95"/>
      <c r="H19" s="167"/>
    </row>
    <row r="20" spans="2:10" ht="25.5" customHeight="1" thickBot="1" x14ac:dyDescent="0.2">
      <c r="B20" s="126" t="s">
        <v>7</v>
      </c>
      <c r="C20" s="86"/>
      <c r="D20" s="86"/>
      <c r="E20" s="90">
        <f t="shared" si="1"/>
        <v>0</v>
      </c>
      <c r="F20" s="95"/>
      <c r="G20" s="95"/>
      <c r="H20" s="167"/>
    </row>
    <row r="21" spans="2:10" ht="25.5" customHeight="1" thickBot="1" x14ac:dyDescent="0.2">
      <c r="B21" s="127" t="s">
        <v>8</v>
      </c>
      <c r="C21" s="84"/>
      <c r="D21" s="84"/>
      <c r="E21" s="89">
        <f t="shared" si="1"/>
        <v>0</v>
      </c>
      <c r="F21" s="96">
        <f>E21</f>
        <v>0</v>
      </c>
      <c r="G21" s="164"/>
      <c r="H21" s="95"/>
    </row>
    <row r="22" spans="2:10" ht="25.5" customHeight="1" thickBot="1" x14ac:dyDescent="0.2">
      <c r="B22" s="126" t="s">
        <v>7</v>
      </c>
      <c r="C22" s="86"/>
      <c r="D22" s="86"/>
      <c r="E22" s="90">
        <f t="shared" si="1"/>
        <v>0</v>
      </c>
      <c r="F22" s="95"/>
      <c r="G22" s="95"/>
      <c r="H22" s="167"/>
    </row>
    <row r="23" spans="2:10" ht="29.25" customHeight="1" thickBot="1" x14ac:dyDescent="0.2">
      <c r="B23" s="125" t="str">
        <f>'Mon-Day 1-S1'!B23</f>
        <v>Lunch Supervision</v>
      </c>
      <c r="C23" s="85"/>
      <c r="D23" s="85"/>
      <c r="E23" s="90">
        <f t="shared" ref="E23:E36" si="2">IFERROR((D23-C23)*24*60,0)</f>
        <v>0</v>
      </c>
      <c r="F23" s="95"/>
      <c r="G23" s="95"/>
      <c r="H23" s="167"/>
    </row>
    <row r="24" spans="2:10" ht="36" customHeight="1" thickBot="1" x14ac:dyDescent="0.2">
      <c r="B24" s="125" t="str">
        <f>'Mon-Day 1-S1'!B24</f>
        <v>Lunch Recess Supervision</v>
      </c>
      <c r="C24" s="85"/>
      <c r="D24" s="85"/>
      <c r="E24" s="90">
        <f t="shared" si="2"/>
        <v>0</v>
      </c>
      <c r="F24" s="95"/>
      <c r="G24" s="95"/>
      <c r="H24" s="167"/>
    </row>
    <row r="25" spans="2:10" ht="25.5" customHeight="1" thickBot="1" x14ac:dyDescent="0.2">
      <c r="B25" s="125" t="str">
        <f>'Mon-Day 1-S1'!B25</f>
        <v>Transition/Break</v>
      </c>
      <c r="C25" s="85"/>
      <c r="D25" s="85"/>
      <c r="E25" s="90">
        <f t="shared" si="2"/>
        <v>0</v>
      </c>
      <c r="F25" s="95"/>
      <c r="G25" s="95"/>
      <c r="H25" s="167"/>
    </row>
    <row r="26" spans="2:10" ht="25.5" customHeight="1" thickBot="1" x14ac:dyDescent="0.2">
      <c r="B26" s="131" t="str">
        <f>'Mon-Day 1-S1'!B26</f>
        <v>Block 7</v>
      </c>
      <c r="C26" s="93"/>
      <c r="D26" s="93"/>
      <c r="E26" s="89">
        <f t="shared" si="2"/>
        <v>0</v>
      </c>
      <c r="F26" s="96">
        <f>E26</f>
        <v>0</v>
      </c>
      <c r="G26" s="164"/>
      <c r="H26" s="95"/>
    </row>
    <row r="27" spans="2:10" ht="25.5" customHeight="1" thickBot="1" x14ac:dyDescent="0.2">
      <c r="B27" s="125" t="str">
        <f>'Mon-Day 1-S1'!B27</f>
        <v>Transition/Break</v>
      </c>
      <c r="C27" s="85"/>
      <c r="D27" s="85"/>
      <c r="E27" s="90">
        <f t="shared" si="2"/>
        <v>0</v>
      </c>
      <c r="F27" s="95"/>
      <c r="G27" s="95"/>
      <c r="H27" s="167"/>
    </row>
    <row r="28" spans="2:10" ht="36" customHeight="1" thickBot="1" x14ac:dyDescent="0.2">
      <c r="B28" s="125" t="str">
        <f>'Mon-Day 1-S1'!B28</f>
        <v>PM Recess Supervision</v>
      </c>
      <c r="C28" s="85"/>
      <c r="D28" s="85"/>
      <c r="E28" s="90">
        <f t="shared" si="2"/>
        <v>0</v>
      </c>
      <c r="F28" s="95"/>
      <c r="G28" s="95"/>
      <c r="H28" s="167"/>
    </row>
    <row r="29" spans="2:10" ht="25.5" customHeight="1" thickBot="1" x14ac:dyDescent="0.2">
      <c r="B29" s="125" t="str">
        <f>'Mon-Day 1-S1'!B29</f>
        <v>Transition/Break</v>
      </c>
      <c r="C29" s="85"/>
      <c r="D29" s="85"/>
      <c r="E29" s="90">
        <f t="shared" si="2"/>
        <v>0</v>
      </c>
      <c r="F29" s="95"/>
      <c r="G29" s="95"/>
      <c r="H29" s="167"/>
    </row>
    <row r="30" spans="2:10" ht="28.5" customHeight="1" thickBot="1" x14ac:dyDescent="0.2">
      <c r="B30" s="131" t="str">
        <f>'Mon-Day 1-S1'!B30</f>
        <v>Block 8</v>
      </c>
      <c r="C30" s="93"/>
      <c r="D30" s="93"/>
      <c r="E30" s="89">
        <f t="shared" si="2"/>
        <v>0</v>
      </c>
      <c r="F30" s="96">
        <f>E30</f>
        <v>0</v>
      </c>
      <c r="G30" s="164"/>
      <c r="H30" s="95"/>
    </row>
    <row r="31" spans="2:10" ht="25.5" customHeight="1" thickBot="1" x14ac:dyDescent="0.2">
      <c r="B31" s="125" t="str">
        <f>'Mon-Day 1-S1'!B31</f>
        <v>Transition/Break</v>
      </c>
      <c r="C31" s="85"/>
      <c r="D31" s="85"/>
      <c r="E31" s="90">
        <f t="shared" si="2"/>
        <v>0</v>
      </c>
      <c r="F31" s="95"/>
      <c r="G31" s="95"/>
      <c r="H31" s="167"/>
    </row>
    <row r="32" spans="2:10" ht="25.5" customHeight="1" thickBot="1" x14ac:dyDescent="0.2">
      <c r="B32" s="131" t="str">
        <f>'Mon-Day 1-S1'!B32</f>
        <v>Block 9</v>
      </c>
      <c r="C32" s="93"/>
      <c r="D32" s="93"/>
      <c r="E32" s="89">
        <f t="shared" si="2"/>
        <v>0</v>
      </c>
      <c r="F32" s="96">
        <f>E32</f>
        <v>0</v>
      </c>
      <c r="G32" s="164"/>
      <c r="H32" s="95"/>
    </row>
    <row r="33" spans="2:10" ht="25.5" customHeight="1" thickBot="1" x14ac:dyDescent="0.2">
      <c r="B33" s="125" t="str">
        <f>'Mon-Day 1-S1'!B33</f>
        <v>Transition/Break</v>
      </c>
      <c r="C33" s="85"/>
      <c r="D33" s="85"/>
      <c r="E33" s="90">
        <f t="shared" si="2"/>
        <v>0</v>
      </c>
      <c r="F33" s="95"/>
      <c r="G33" s="95"/>
      <c r="H33" s="167"/>
    </row>
    <row r="34" spans="2:10" ht="25.5" customHeight="1" thickBot="1" x14ac:dyDescent="0.2">
      <c r="B34" s="131" t="str">
        <f>'Mon-Day 1-S1'!B34</f>
        <v>Block 10</v>
      </c>
      <c r="C34" s="93"/>
      <c r="D34" s="93"/>
      <c r="E34" s="89">
        <f t="shared" si="2"/>
        <v>0</v>
      </c>
      <c r="F34" s="96">
        <f>E34</f>
        <v>0</v>
      </c>
      <c r="G34" s="164"/>
      <c r="H34" s="95"/>
    </row>
    <row r="35" spans="2:10" ht="25.5" customHeight="1" thickBot="1" x14ac:dyDescent="0.2">
      <c r="B35" s="125" t="str">
        <f>'Mon-Day 1-S1'!B35</f>
        <v>Transition/Break</v>
      </c>
      <c r="C35" s="85"/>
      <c r="D35" s="85"/>
      <c r="E35" s="90">
        <f t="shared" si="2"/>
        <v>0</v>
      </c>
      <c r="F35" s="95"/>
      <c r="G35" s="95"/>
      <c r="H35" s="167"/>
      <c r="I35" s="7"/>
      <c r="J35" s="7"/>
    </row>
    <row r="36" spans="2:10" ht="36" customHeight="1" thickBot="1" x14ac:dyDescent="0.2">
      <c r="B36" s="128" t="str">
        <f>'Mon-Day 1-S1'!B36</f>
        <v>After School Supervision</v>
      </c>
      <c r="C36" s="87"/>
      <c r="D36" s="87"/>
      <c r="E36" s="91">
        <f t="shared" si="2"/>
        <v>0</v>
      </c>
      <c r="F36" s="165"/>
      <c r="G36" s="165"/>
      <c r="H36" s="169"/>
      <c r="I36" s="7"/>
      <c r="J36" s="7"/>
    </row>
    <row r="37" spans="2:10" ht="27"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1.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allowBlank="1" showInputMessage="1" showErrorMessage="1" prompt="adsfa" sqref="I1" xr:uid="{00000000-0002-0000-05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34 G32 G21 G14 G10 G8 G6 G16" xr:uid="{00000000-0002-0000-05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32 F26 F34 F30 F6 F8 F10 F16 F14 F21" xr:uid="{00000000-0002-0000-05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22:H25 H35:H36 H27:H29 H31 H33 H4:H5 H7 H9 H17:H20 H11:H13 H15" xr:uid="{00000000-0002-0000-0500-000003000000}">
      <formula1>0</formula1>
      <formula2>120</formula2>
    </dataValidation>
  </dataValidations>
  <hyperlinks>
    <hyperlink ref="G1" location="'Hours Summary'!A1" display="Return to Main" xr:uid="{00000000-0004-0000-0500-000000000000}"/>
  </hyperlinks>
  <printOptions horizontalCentered="1"/>
  <pageMargins left="0.25" right="0.25"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14999847407452621"/>
    <pageSetUpPr autoPageBreaks="0" fitToPage="1"/>
  </sheetPr>
  <dimension ref="B1:K38"/>
  <sheetViews>
    <sheetView showGridLines="0" zoomScale="80" zoomScaleNormal="80" workbookViewId="0">
      <pane xSplit="8" ySplit="3" topLeftCell="I20"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151" t="s">
        <v>98</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tr">
        <f>'Mon-Day 1-S1'!B4</f>
        <v>AM Supervision</v>
      </c>
      <c r="C4" s="85"/>
      <c r="D4" s="85"/>
      <c r="E4" s="90">
        <f t="shared" ref="E4:E13" si="0">IFERROR((D4-C4)*24*60,0)</f>
        <v>0</v>
      </c>
      <c r="F4" s="95"/>
      <c r="G4" s="95"/>
      <c r="H4" s="167"/>
      <c r="I4" s="4"/>
      <c r="J4" s="5"/>
      <c r="K4" t="s">
        <v>0</v>
      </c>
    </row>
    <row r="5" spans="2:11" ht="25.5" customHeight="1" thickBot="1" x14ac:dyDescent="0.2">
      <c r="B5" s="125" t="str">
        <f>'Mon-Day 1-S1'!B5</f>
        <v>Warning Bell</v>
      </c>
      <c r="C5" s="85"/>
      <c r="D5" s="85"/>
      <c r="E5" s="90">
        <f t="shared" si="0"/>
        <v>0</v>
      </c>
      <c r="F5" s="95"/>
      <c r="G5" s="95"/>
      <c r="H5" s="167"/>
      <c r="I5" s="6"/>
      <c r="J5" s="6"/>
      <c r="K5" t="s">
        <v>0</v>
      </c>
    </row>
    <row r="6" spans="2:11" ht="25.5" customHeight="1" thickBot="1" x14ac:dyDescent="0.2">
      <c r="B6" s="131" t="str">
        <f>'Mon-Day 1-S1'!B6</f>
        <v>Block 1</v>
      </c>
      <c r="C6" s="93"/>
      <c r="D6" s="93"/>
      <c r="E6" s="89">
        <f t="shared" si="0"/>
        <v>0</v>
      </c>
      <c r="F6" s="96">
        <f>E6</f>
        <v>0</v>
      </c>
      <c r="G6" s="164"/>
      <c r="H6" s="95"/>
      <c r="I6" s="7"/>
      <c r="J6" s="7"/>
    </row>
    <row r="7" spans="2:11" ht="25.5" customHeight="1" thickBot="1" x14ac:dyDescent="0.2">
      <c r="B7" s="125" t="str">
        <f>'Mon-Day 1-S1'!B7</f>
        <v>Transition/Break</v>
      </c>
      <c r="C7" s="85"/>
      <c r="D7" s="85"/>
      <c r="E7" s="90">
        <f t="shared" si="0"/>
        <v>0</v>
      </c>
      <c r="F7" s="95"/>
      <c r="G7" s="95"/>
      <c r="H7" s="167"/>
      <c r="I7" s="7"/>
      <c r="J7" s="7"/>
    </row>
    <row r="8" spans="2:11" ht="25.5" customHeight="1" thickBot="1" x14ac:dyDescent="0.2">
      <c r="B8" s="131" t="str">
        <f>'Mon-Day 1-S1'!B8</f>
        <v>Block 2</v>
      </c>
      <c r="C8" s="93"/>
      <c r="D8" s="93"/>
      <c r="E8" s="89">
        <f t="shared" si="0"/>
        <v>0</v>
      </c>
      <c r="F8" s="96">
        <f>E8</f>
        <v>0</v>
      </c>
      <c r="G8" s="164"/>
      <c r="H8" s="95"/>
      <c r="I8" s="7"/>
      <c r="J8" s="7"/>
    </row>
    <row r="9" spans="2:11" ht="25.5" customHeight="1" thickBot="1" x14ac:dyDescent="0.2">
      <c r="B9" s="125" t="str">
        <f>'Mon-Day 1-S1'!B9</f>
        <v>Transition/Break</v>
      </c>
      <c r="C9" s="85"/>
      <c r="D9" s="85"/>
      <c r="E9" s="90">
        <f t="shared" si="0"/>
        <v>0</v>
      </c>
      <c r="F9" s="95"/>
      <c r="G9" s="95"/>
      <c r="H9" s="167"/>
      <c r="I9" s="7"/>
      <c r="J9" s="7"/>
    </row>
    <row r="10" spans="2:11" ht="25.5" customHeight="1" thickBot="1" x14ac:dyDescent="0.2">
      <c r="B10" s="131" t="str">
        <f>'Mon-Day 1-S1'!B10</f>
        <v>Block 3</v>
      </c>
      <c r="C10" s="93"/>
      <c r="D10" s="93"/>
      <c r="E10" s="89">
        <f t="shared" si="0"/>
        <v>0</v>
      </c>
      <c r="F10" s="96">
        <f>E10</f>
        <v>0</v>
      </c>
      <c r="G10" s="164"/>
      <c r="H10" s="95"/>
      <c r="I10" s="7"/>
      <c r="J10" s="7"/>
    </row>
    <row r="11" spans="2:11" ht="25.5" customHeight="1" thickBot="1" x14ac:dyDescent="0.2">
      <c r="B11" s="125" t="str">
        <f>'Mon-Day 1-S1'!B11</f>
        <v>Transition/Break</v>
      </c>
      <c r="C11" s="85"/>
      <c r="D11" s="85"/>
      <c r="E11" s="90">
        <f t="shared" si="0"/>
        <v>0</v>
      </c>
      <c r="F11" s="95"/>
      <c r="G11" s="95"/>
      <c r="H11" s="167"/>
      <c r="I11" s="7"/>
      <c r="J11" s="7"/>
    </row>
    <row r="12" spans="2:11" ht="37.5" customHeight="1" thickBot="1" x14ac:dyDescent="0.2">
      <c r="B12" s="125" t="str">
        <f>'Mon-Day 1-S1'!B12</f>
        <v>Recess Supervision</v>
      </c>
      <c r="C12" s="85"/>
      <c r="D12" s="85"/>
      <c r="E12" s="90">
        <f t="shared" si="0"/>
        <v>0</v>
      </c>
      <c r="F12" s="95"/>
      <c r="G12" s="95"/>
      <c r="H12" s="167"/>
      <c r="I12" s="7"/>
      <c r="J12" s="7"/>
    </row>
    <row r="13" spans="2:11" ht="25.5" customHeight="1" thickBot="1" x14ac:dyDescent="0.2">
      <c r="B13" s="125" t="str">
        <f>'Mon-Day 1-S1'!B13</f>
        <v>Transition/Break</v>
      </c>
      <c r="C13" s="85"/>
      <c r="D13" s="85"/>
      <c r="E13" s="90">
        <f t="shared" si="0"/>
        <v>0</v>
      </c>
      <c r="F13" s="95"/>
      <c r="G13" s="95"/>
      <c r="H13" s="167"/>
      <c r="I13" s="7"/>
      <c r="J13" s="7"/>
    </row>
    <row r="14" spans="2:11" ht="25.5" customHeight="1" thickBot="1" x14ac:dyDescent="0.2">
      <c r="B14" s="131" t="str">
        <f>'Mon-Day 1-S1'!B14</f>
        <v>Block 4</v>
      </c>
      <c r="C14" s="93"/>
      <c r="D14" s="93"/>
      <c r="E14" s="89">
        <f>IFERROR((D14-C14)*24*60,0)</f>
        <v>0</v>
      </c>
      <c r="F14" s="96">
        <f>E14</f>
        <v>0</v>
      </c>
      <c r="G14" s="164"/>
      <c r="H14" s="95"/>
      <c r="I14" s="7"/>
      <c r="J14" s="7"/>
    </row>
    <row r="15" spans="2:11" ht="25.5" customHeight="1" thickBot="1" x14ac:dyDescent="0.2">
      <c r="B15" s="125" t="str">
        <f>'Mon-Day 1-S1'!B15</f>
        <v>Transition/Break</v>
      </c>
      <c r="C15" s="85"/>
      <c r="D15" s="85"/>
      <c r="E15" s="90">
        <f>IFERROR((D15-C15)*24*60,0)</f>
        <v>0</v>
      </c>
      <c r="F15" s="95"/>
      <c r="G15" s="95"/>
      <c r="H15" s="167"/>
      <c r="I15" s="7"/>
      <c r="J15" s="7"/>
    </row>
    <row r="16" spans="2:11" ht="25.5" customHeight="1" thickBot="1" x14ac:dyDescent="0.2">
      <c r="B16" s="131" t="str">
        <f>'Mon-Day 1-S1'!B16</f>
        <v>Block 5</v>
      </c>
      <c r="C16" s="93"/>
      <c r="D16" s="93"/>
      <c r="E16" s="89">
        <f>IFERROR((D16-C16)*24*60,0)</f>
        <v>0</v>
      </c>
      <c r="F16" s="96">
        <f>E16</f>
        <v>0</v>
      </c>
      <c r="G16" s="164"/>
      <c r="H16" s="95"/>
      <c r="I16" s="7"/>
      <c r="J16" s="7"/>
    </row>
    <row r="17" spans="2:10" ht="25.5" customHeight="1" thickBot="1" x14ac:dyDescent="0.2">
      <c r="B17" s="125" t="str">
        <f>'Mon-Day 1-S1'!B17</f>
        <v>Transition/Break</v>
      </c>
      <c r="C17" s="85"/>
      <c r="D17" s="85"/>
      <c r="E17" s="90">
        <f t="shared" ref="E17:E36" si="1">IFERROR((D17-C17)*24*60,0)</f>
        <v>0</v>
      </c>
      <c r="F17" s="95"/>
      <c r="G17" s="95"/>
      <c r="H17" s="167"/>
      <c r="I17" s="7"/>
      <c r="J17" s="7"/>
    </row>
    <row r="18" spans="2:10" ht="25.5" customHeight="1" thickBot="1" x14ac:dyDescent="0.2">
      <c r="B18" s="125" t="str">
        <f>'Mon-Day 1-S1'!B18</f>
        <v>Lunch Supervision</v>
      </c>
      <c r="C18" s="85"/>
      <c r="D18" s="85"/>
      <c r="E18" s="90">
        <f t="shared" si="1"/>
        <v>0</v>
      </c>
      <c r="F18" s="95"/>
      <c r="G18" s="95"/>
      <c r="H18" s="167"/>
    </row>
    <row r="19" spans="2:10" ht="36" customHeight="1" thickBot="1" x14ac:dyDescent="0.2">
      <c r="B19" s="125" t="str">
        <f>'Mon-Day 1-S1'!B19</f>
        <v>Lunch Recess Supervision</v>
      </c>
      <c r="C19" s="85"/>
      <c r="D19" s="85"/>
      <c r="E19" s="90">
        <f t="shared" si="1"/>
        <v>0</v>
      </c>
      <c r="F19" s="95"/>
      <c r="G19" s="95"/>
      <c r="H19" s="167"/>
    </row>
    <row r="20" spans="2:10" ht="25.5" customHeight="1" thickBot="1" x14ac:dyDescent="0.2">
      <c r="B20" s="125" t="str">
        <f>'Mon-Day 1-S1'!B20</f>
        <v>Transition/Break</v>
      </c>
      <c r="C20" s="85"/>
      <c r="D20" s="85"/>
      <c r="E20" s="90">
        <f t="shared" si="1"/>
        <v>0</v>
      </c>
      <c r="F20" s="95"/>
      <c r="G20" s="95"/>
      <c r="H20" s="167"/>
    </row>
    <row r="21" spans="2:10" ht="25.5" customHeight="1" thickBot="1" x14ac:dyDescent="0.2">
      <c r="B21" s="131" t="str">
        <f>'Mon-Day 1-S1'!B21</f>
        <v>Block 6</v>
      </c>
      <c r="C21" s="93"/>
      <c r="D21" s="93"/>
      <c r="E21" s="89">
        <f t="shared" si="1"/>
        <v>0</v>
      </c>
      <c r="F21" s="96">
        <f>E21</f>
        <v>0</v>
      </c>
      <c r="G21" s="164"/>
      <c r="H21" s="95"/>
    </row>
    <row r="22" spans="2:10" ht="25.5" customHeight="1" thickBot="1" x14ac:dyDescent="0.2">
      <c r="B22" s="125" t="str">
        <f>'Mon-Day 1-S1'!B22</f>
        <v>Transition/Break</v>
      </c>
      <c r="C22" s="85"/>
      <c r="D22" s="85"/>
      <c r="E22" s="90">
        <f t="shared" si="1"/>
        <v>0</v>
      </c>
      <c r="F22" s="95"/>
      <c r="G22" s="95"/>
      <c r="H22" s="167"/>
    </row>
    <row r="23" spans="2:10" ht="29.25" customHeight="1" thickBot="1" x14ac:dyDescent="0.2">
      <c r="B23" s="125" t="str">
        <f>'Mon-Day 1-S1'!B23</f>
        <v>Lunch Supervision</v>
      </c>
      <c r="C23" s="85"/>
      <c r="D23" s="85"/>
      <c r="E23" s="90">
        <f t="shared" si="1"/>
        <v>0</v>
      </c>
      <c r="F23" s="95"/>
      <c r="G23" s="95"/>
      <c r="H23" s="167"/>
    </row>
    <row r="24" spans="2:10" ht="36" customHeight="1" thickBot="1" x14ac:dyDescent="0.2">
      <c r="B24" s="125" t="str">
        <f>'Mon-Day 1-S1'!B24</f>
        <v>Lunch Recess Supervision</v>
      </c>
      <c r="C24" s="85"/>
      <c r="D24" s="85"/>
      <c r="E24" s="90">
        <f t="shared" si="1"/>
        <v>0</v>
      </c>
      <c r="F24" s="95"/>
      <c r="G24" s="95"/>
      <c r="H24" s="167"/>
    </row>
    <row r="25" spans="2:10" ht="25.5" customHeight="1" thickBot="1" x14ac:dyDescent="0.2">
      <c r="B25" s="125" t="str">
        <f>'Mon-Day 1-S1'!B25</f>
        <v>Transition/Break</v>
      </c>
      <c r="C25" s="85"/>
      <c r="D25" s="85"/>
      <c r="E25" s="90">
        <f t="shared" si="1"/>
        <v>0</v>
      </c>
      <c r="F25" s="95"/>
      <c r="G25" s="95"/>
      <c r="H25" s="167"/>
    </row>
    <row r="26" spans="2:10" ht="25.5" customHeight="1" thickBot="1" x14ac:dyDescent="0.2">
      <c r="B26" s="131" t="str">
        <f>'Mon-Day 1-S1'!B26</f>
        <v>Block 7</v>
      </c>
      <c r="C26" s="93"/>
      <c r="D26" s="93"/>
      <c r="E26" s="89">
        <f t="shared" si="1"/>
        <v>0</v>
      </c>
      <c r="F26" s="96">
        <f>E26</f>
        <v>0</v>
      </c>
      <c r="G26" s="164"/>
      <c r="H26" s="95"/>
    </row>
    <row r="27" spans="2:10" ht="25.5" customHeight="1" thickBot="1" x14ac:dyDescent="0.2">
      <c r="B27" s="125" t="str">
        <f>'Mon-Day 1-S1'!B27</f>
        <v>Transition/Break</v>
      </c>
      <c r="C27" s="85"/>
      <c r="D27" s="85"/>
      <c r="E27" s="90">
        <f t="shared" si="1"/>
        <v>0</v>
      </c>
      <c r="F27" s="95"/>
      <c r="G27" s="95"/>
      <c r="H27" s="167"/>
    </row>
    <row r="28" spans="2:10" ht="36" customHeight="1" thickBot="1" x14ac:dyDescent="0.2">
      <c r="B28" s="125" t="str">
        <f>'Mon-Day 1-S1'!B28</f>
        <v>PM Recess Supervision</v>
      </c>
      <c r="C28" s="85"/>
      <c r="D28" s="85"/>
      <c r="E28" s="90">
        <f t="shared" si="1"/>
        <v>0</v>
      </c>
      <c r="F28" s="95"/>
      <c r="G28" s="95"/>
      <c r="H28" s="167"/>
    </row>
    <row r="29" spans="2:10" ht="25.5" customHeight="1" thickBot="1" x14ac:dyDescent="0.2">
      <c r="B29" s="125" t="str">
        <f>'Mon-Day 1-S1'!B29</f>
        <v>Transition/Break</v>
      </c>
      <c r="C29" s="85"/>
      <c r="D29" s="85"/>
      <c r="E29" s="90">
        <f t="shared" si="1"/>
        <v>0</v>
      </c>
      <c r="F29" s="95"/>
      <c r="G29" s="95"/>
      <c r="H29" s="167"/>
    </row>
    <row r="30" spans="2:10" ht="28.5" customHeight="1" thickBot="1" x14ac:dyDescent="0.2">
      <c r="B30" s="131" t="str">
        <f>'Mon-Day 1-S1'!B30</f>
        <v>Block 8</v>
      </c>
      <c r="C30" s="93"/>
      <c r="D30" s="93"/>
      <c r="E30" s="89">
        <f t="shared" si="1"/>
        <v>0</v>
      </c>
      <c r="F30" s="96">
        <f>E30</f>
        <v>0</v>
      </c>
      <c r="G30" s="164"/>
      <c r="H30" s="95"/>
    </row>
    <row r="31" spans="2:10" ht="25.5" customHeight="1" thickBot="1" x14ac:dyDescent="0.2">
      <c r="B31" s="125" t="str">
        <f>'Mon-Day 1-S1'!B31</f>
        <v>Transition/Break</v>
      </c>
      <c r="C31" s="85"/>
      <c r="D31" s="85"/>
      <c r="E31" s="90">
        <f t="shared" si="1"/>
        <v>0</v>
      </c>
      <c r="F31" s="95"/>
      <c r="G31" s="95"/>
      <c r="H31" s="167"/>
    </row>
    <row r="32" spans="2:10" ht="25.5" customHeight="1" thickBot="1" x14ac:dyDescent="0.2">
      <c r="B32" s="131" t="str">
        <f>'Mon-Day 1-S1'!B32</f>
        <v>Block 9</v>
      </c>
      <c r="C32" s="93"/>
      <c r="D32" s="93"/>
      <c r="E32" s="89">
        <f t="shared" si="1"/>
        <v>0</v>
      </c>
      <c r="F32" s="96">
        <f>E32</f>
        <v>0</v>
      </c>
      <c r="G32" s="164"/>
      <c r="H32" s="95"/>
    </row>
    <row r="33" spans="2:10" ht="25.5" customHeight="1" thickBot="1" x14ac:dyDescent="0.2">
      <c r="B33" s="125" t="str">
        <f>'Mon-Day 1-S1'!B33</f>
        <v>Transition/Break</v>
      </c>
      <c r="C33" s="85"/>
      <c r="D33" s="85"/>
      <c r="E33" s="90">
        <f t="shared" si="1"/>
        <v>0</v>
      </c>
      <c r="F33" s="95"/>
      <c r="G33" s="95"/>
      <c r="H33" s="167"/>
    </row>
    <row r="34" spans="2:10" ht="25.5" customHeight="1" thickBot="1" x14ac:dyDescent="0.2">
      <c r="B34" s="131" t="str">
        <f>'Mon-Day 1-S1'!B34</f>
        <v>Block 10</v>
      </c>
      <c r="C34" s="93"/>
      <c r="D34" s="93"/>
      <c r="E34" s="89">
        <f t="shared" si="1"/>
        <v>0</v>
      </c>
      <c r="F34" s="96">
        <f>E34</f>
        <v>0</v>
      </c>
      <c r="G34" s="164"/>
      <c r="H34" s="95"/>
    </row>
    <row r="35" spans="2:10" ht="25.5" customHeight="1" thickBot="1" x14ac:dyDescent="0.2">
      <c r="B35" s="125" t="str">
        <f>'Mon-Day 1-S1'!B35</f>
        <v>Transition/Break</v>
      </c>
      <c r="C35" s="85"/>
      <c r="D35" s="85"/>
      <c r="E35" s="90">
        <f t="shared" si="1"/>
        <v>0</v>
      </c>
      <c r="F35" s="95"/>
      <c r="G35" s="95"/>
      <c r="H35" s="167"/>
      <c r="I35" s="7"/>
      <c r="J35" s="7"/>
    </row>
    <row r="36" spans="2:10" ht="36" customHeight="1" thickBot="1" x14ac:dyDescent="0.2">
      <c r="B36" s="128" t="str">
        <f>'Mon-Day 1-S1'!B36</f>
        <v>After School Supervision</v>
      </c>
      <c r="C36" s="87"/>
      <c r="D36" s="87"/>
      <c r="E36" s="91">
        <f t="shared" si="1"/>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1.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allowBlank="1" showInputMessage="1" showErrorMessage="1" prompt="adsfa" sqref="I1" xr:uid="{00000000-0002-0000-06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xr:uid="{00000000-0002-0000-06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34 F30 F32 F26" xr:uid="{00000000-0002-0000-06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H36" xr:uid="{00000000-0002-0000-0600-000003000000}">
      <formula1>0</formula1>
      <formula2>120</formula2>
    </dataValidation>
  </dataValidations>
  <hyperlinks>
    <hyperlink ref="G1" location="'Hours Summary'!A1" display="Return to Main" xr:uid="{00000000-0004-0000-0600-000000000000}"/>
  </hyperlinks>
  <printOptions horizontalCentered="1"/>
  <pageMargins left="0.25" right="0.25"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14999847407452621"/>
    <pageSetUpPr autoPageBreaks="0" fitToPage="1"/>
  </sheetPr>
  <dimension ref="B1:K38"/>
  <sheetViews>
    <sheetView showGridLines="0" zoomScale="80" zoomScaleNormal="80" workbookViewId="0">
      <pane xSplit="8" ySplit="3" topLeftCell="I24"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53" t="s">
        <v>84</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tr">
        <f>'Mon-Day 1-S1'!B4</f>
        <v>AM Supervision</v>
      </c>
      <c r="C4" s="85"/>
      <c r="D4" s="85"/>
      <c r="E4" s="90">
        <f t="shared" ref="E4:E13" si="0">IFERROR((D4-C4)*24*60,0)</f>
        <v>0</v>
      </c>
      <c r="F4" s="95"/>
      <c r="G4" s="95"/>
      <c r="H4" s="167"/>
      <c r="I4" s="4"/>
      <c r="J4" s="5"/>
      <c r="K4" t="s">
        <v>0</v>
      </c>
    </row>
    <row r="5" spans="2:11" ht="25.5" customHeight="1" thickBot="1" x14ac:dyDescent="0.2">
      <c r="B5" s="125" t="str">
        <f>'Mon-Day 1-S1'!B5</f>
        <v>Warning Bell</v>
      </c>
      <c r="C5" s="85"/>
      <c r="D5" s="85"/>
      <c r="E5" s="90">
        <f t="shared" si="0"/>
        <v>0</v>
      </c>
      <c r="F5" s="95"/>
      <c r="G5" s="95"/>
      <c r="H5" s="167"/>
      <c r="I5" s="6"/>
      <c r="J5" s="6"/>
      <c r="K5" t="s">
        <v>0</v>
      </c>
    </row>
    <row r="6" spans="2:11" ht="25.5" customHeight="1" thickBot="1" x14ac:dyDescent="0.2">
      <c r="B6" s="131" t="str">
        <f>'Mon-Day 1-S1'!B6</f>
        <v>Block 1</v>
      </c>
      <c r="C6" s="93"/>
      <c r="D6" s="93"/>
      <c r="E6" s="89">
        <f t="shared" si="0"/>
        <v>0</v>
      </c>
      <c r="F6" s="96">
        <f>E6</f>
        <v>0</v>
      </c>
      <c r="G6" s="164"/>
      <c r="H6" s="95"/>
      <c r="I6" s="7"/>
      <c r="J6" s="7"/>
    </row>
    <row r="7" spans="2:11" ht="25.5" customHeight="1" thickBot="1" x14ac:dyDescent="0.2">
      <c r="B7" s="125" t="str">
        <f>'Mon-Day 1-S1'!B7</f>
        <v>Transition/Break</v>
      </c>
      <c r="C7" s="85"/>
      <c r="D7" s="85"/>
      <c r="E7" s="90">
        <f t="shared" si="0"/>
        <v>0</v>
      </c>
      <c r="F7" s="95"/>
      <c r="G7" s="95"/>
      <c r="H7" s="167"/>
      <c r="I7" s="7"/>
      <c r="J7" s="7"/>
    </row>
    <row r="8" spans="2:11" ht="25.5" customHeight="1" thickBot="1" x14ac:dyDescent="0.2">
      <c r="B8" s="131" t="str">
        <f>'Mon-Day 1-S1'!B8</f>
        <v>Block 2</v>
      </c>
      <c r="C8" s="93"/>
      <c r="D8" s="93"/>
      <c r="E8" s="89">
        <f t="shared" si="0"/>
        <v>0</v>
      </c>
      <c r="F8" s="96">
        <f>E8</f>
        <v>0</v>
      </c>
      <c r="G8" s="164"/>
      <c r="H8" s="95"/>
      <c r="I8" s="7"/>
      <c r="J8" s="7"/>
    </row>
    <row r="9" spans="2:11" ht="25.5" customHeight="1" thickBot="1" x14ac:dyDescent="0.2">
      <c r="B9" s="125" t="str">
        <f>'Mon-Day 1-S1'!B9</f>
        <v>Transition/Break</v>
      </c>
      <c r="C9" s="85"/>
      <c r="D9" s="85"/>
      <c r="E9" s="90">
        <f t="shared" si="0"/>
        <v>0</v>
      </c>
      <c r="F9" s="95"/>
      <c r="G9" s="95"/>
      <c r="H9" s="167"/>
      <c r="I9" s="7"/>
      <c r="J9" s="7"/>
    </row>
    <row r="10" spans="2:11" ht="25.5" customHeight="1" thickBot="1" x14ac:dyDescent="0.2">
      <c r="B10" s="131" t="str">
        <f>'Mon-Day 1-S1'!B10</f>
        <v>Block 3</v>
      </c>
      <c r="C10" s="93"/>
      <c r="D10" s="93"/>
      <c r="E10" s="89">
        <f t="shared" si="0"/>
        <v>0</v>
      </c>
      <c r="F10" s="96">
        <f>E10</f>
        <v>0</v>
      </c>
      <c r="G10" s="164"/>
      <c r="H10" s="95"/>
      <c r="I10" s="7"/>
      <c r="J10" s="7"/>
    </row>
    <row r="11" spans="2:11" ht="25.5" customHeight="1" thickBot="1" x14ac:dyDescent="0.2">
      <c r="B11" s="125" t="str">
        <f>'Mon-Day 1-S1'!B11</f>
        <v>Transition/Break</v>
      </c>
      <c r="C11" s="85"/>
      <c r="D11" s="85"/>
      <c r="E11" s="90">
        <f t="shared" si="0"/>
        <v>0</v>
      </c>
      <c r="F11" s="95"/>
      <c r="G11" s="95"/>
      <c r="H11" s="167"/>
      <c r="I11" s="7"/>
      <c r="J11" s="7"/>
    </row>
    <row r="12" spans="2:11" ht="37.5" customHeight="1" thickBot="1" x14ac:dyDescent="0.2">
      <c r="B12" s="125" t="str">
        <f>'Mon-Day 1-S1'!B12</f>
        <v>Recess Supervision</v>
      </c>
      <c r="C12" s="85"/>
      <c r="D12" s="85"/>
      <c r="E12" s="90">
        <f t="shared" si="0"/>
        <v>0</v>
      </c>
      <c r="F12" s="95"/>
      <c r="G12" s="95"/>
      <c r="H12" s="167"/>
      <c r="I12" s="7"/>
      <c r="J12" s="7"/>
    </row>
    <row r="13" spans="2:11" ht="25.5" customHeight="1" thickBot="1" x14ac:dyDescent="0.2">
      <c r="B13" s="125" t="str">
        <f>'Mon-Day 1-S1'!B13</f>
        <v>Transition/Break</v>
      </c>
      <c r="C13" s="85"/>
      <c r="D13" s="85"/>
      <c r="E13" s="90">
        <f t="shared" si="0"/>
        <v>0</v>
      </c>
      <c r="F13" s="95"/>
      <c r="G13" s="95"/>
      <c r="H13" s="167"/>
      <c r="I13" s="7"/>
      <c r="J13" s="7"/>
    </row>
    <row r="14" spans="2:11" ht="25.5" customHeight="1" thickBot="1" x14ac:dyDescent="0.2">
      <c r="B14" s="131" t="str">
        <f>'Mon-Day 1-S1'!B14</f>
        <v>Block 4</v>
      </c>
      <c r="C14" s="93"/>
      <c r="D14" s="93"/>
      <c r="E14" s="89">
        <f>IFERROR((D14-C14)*24*60,0)</f>
        <v>0</v>
      </c>
      <c r="F14" s="96">
        <f>E14</f>
        <v>0</v>
      </c>
      <c r="G14" s="164"/>
      <c r="H14" s="95"/>
      <c r="I14" s="7"/>
      <c r="J14" s="7"/>
    </row>
    <row r="15" spans="2:11" ht="25.5" customHeight="1" thickBot="1" x14ac:dyDescent="0.2">
      <c r="B15" s="125" t="str">
        <f>'Mon-Day 1-S1'!B15</f>
        <v>Transition/Break</v>
      </c>
      <c r="C15" s="85"/>
      <c r="D15" s="85"/>
      <c r="E15" s="90">
        <f>IFERROR((D15-C15)*24*60,0)</f>
        <v>0</v>
      </c>
      <c r="F15" s="95"/>
      <c r="G15" s="95"/>
      <c r="H15" s="167"/>
      <c r="I15" s="7"/>
      <c r="J15" s="7"/>
    </row>
    <row r="16" spans="2:11" ht="25.5" customHeight="1" thickBot="1" x14ac:dyDescent="0.2">
      <c r="B16" s="131" t="str">
        <f>'Mon-Day 1-S1'!B16</f>
        <v>Block 5</v>
      </c>
      <c r="C16" s="93"/>
      <c r="D16" s="93"/>
      <c r="E16" s="89">
        <f>IFERROR((D16-C16)*24*60,0)</f>
        <v>0</v>
      </c>
      <c r="F16" s="96">
        <f>E16</f>
        <v>0</v>
      </c>
      <c r="G16" s="164"/>
      <c r="H16" s="95"/>
      <c r="I16" s="7"/>
      <c r="J16" s="7"/>
    </row>
    <row r="17" spans="2:10" ht="25.5" customHeight="1" thickBot="1" x14ac:dyDescent="0.2">
      <c r="B17" s="125" t="str">
        <f>'Mon-Day 1-S1'!B17</f>
        <v>Transition/Break</v>
      </c>
      <c r="C17" s="85"/>
      <c r="D17" s="85"/>
      <c r="E17" s="90">
        <f t="shared" ref="E17:E36" si="1">IFERROR((D17-C17)*24*60,0)</f>
        <v>0</v>
      </c>
      <c r="F17" s="95"/>
      <c r="G17" s="95"/>
      <c r="H17" s="167"/>
      <c r="I17" s="7"/>
      <c r="J17" s="7"/>
    </row>
    <row r="18" spans="2:10" ht="25.5" customHeight="1" thickBot="1" x14ac:dyDescent="0.2">
      <c r="B18" s="125" t="str">
        <f>'Mon-Day 1-S1'!B18</f>
        <v>Lunch Supervision</v>
      </c>
      <c r="C18" s="85"/>
      <c r="D18" s="85"/>
      <c r="E18" s="90">
        <f t="shared" si="1"/>
        <v>0</v>
      </c>
      <c r="F18" s="95"/>
      <c r="G18" s="95"/>
      <c r="H18" s="167"/>
    </row>
    <row r="19" spans="2:10" ht="36" customHeight="1" thickBot="1" x14ac:dyDescent="0.2">
      <c r="B19" s="125" t="str">
        <f>'Mon-Day 1-S1'!B19</f>
        <v>Lunch Recess Supervision</v>
      </c>
      <c r="C19" s="85"/>
      <c r="D19" s="85"/>
      <c r="E19" s="90">
        <f t="shared" si="1"/>
        <v>0</v>
      </c>
      <c r="F19" s="95"/>
      <c r="G19" s="95"/>
      <c r="H19" s="167"/>
    </row>
    <row r="20" spans="2:10" ht="25.5" customHeight="1" thickBot="1" x14ac:dyDescent="0.2">
      <c r="B20" s="125" t="str">
        <f>'Mon-Day 1-S1'!B20</f>
        <v>Transition/Break</v>
      </c>
      <c r="C20" s="85"/>
      <c r="D20" s="85"/>
      <c r="E20" s="90">
        <f t="shared" si="1"/>
        <v>0</v>
      </c>
      <c r="F20" s="95"/>
      <c r="G20" s="95"/>
      <c r="H20" s="167"/>
    </row>
    <row r="21" spans="2:10" ht="25.5" customHeight="1" thickBot="1" x14ac:dyDescent="0.2">
      <c r="B21" s="131" t="str">
        <f>'Mon-Day 1-S1'!B21</f>
        <v>Block 6</v>
      </c>
      <c r="C21" s="93"/>
      <c r="D21" s="93"/>
      <c r="E21" s="89">
        <f t="shared" si="1"/>
        <v>0</v>
      </c>
      <c r="F21" s="96">
        <f>E21</f>
        <v>0</v>
      </c>
      <c r="G21" s="164"/>
      <c r="H21" s="95"/>
    </row>
    <row r="22" spans="2:10" ht="25.5" customHeight="1" thickBot="1" x14ac:dyDescent="0.2">
      <c r="B22" s="125" t="str">
        <f>'Mon-Day 1-S1'!B22</f>
        <v>Transition/Break</v>
      </c>
      <c r="C22" s="85"/>
      <c r="D22" s="85"/>
      <c r="E22" s="90">
        <f t="shared" si="1"/>
        <v>0</v>
      </c>
      <c r="F22" s="95"/>
      <c r="G22" s="95"/>
      <c r="H22" s="167"/>
    </row>
    <row r="23" spans="2:10" ht="29.25" customHeight="1" thickBot="1" x14ac:dyDescent="0.2">
      <c r="B23" s="125" t="str">
        <f>'Mon-Day 1-S1'!B23</f>
        <v>Lunch Supervision</v>
      </c>
      <c r="C23" s="85"/>
      <c r="D23" s="85"/>
      <c r="E23" s="90">
        <f t="shared" si="1"/>
        <v>0</v>
      </c>
      <c r="F23" s="95"/>
      <c r="G23" s="95"/>
      <c r="H23" s="167"/>
    </row>
    <row r="24" spans="2:10" ht="36" customHeight="1" thickBot="1" x14ac:dyDescent="0.2">
      <c r="B24" s="125" t="str">
        <f>'Mon-Day 1-S1'!B24</f>
        <v>Lunch Recess Supervision</v>
      </c>
      <c r="C24" s="85"/>
      <c r="D24" s="85"/>
      <c r="E24" s="90">
        <f t="shared" si="1"/>
        <v>0</v>
      </c>
      <c r="F24" s="95"/>
      <c r="G24" s="95"/>
      <c r="H24" s="167"/>
    </row>
    <row r="25" spans="2:10" ht="25.5" customHeight="1" thickBot="1" x14ac:dyDescent="0.2">
      <c r="B25" s="125" t="str">
        <f>'Mon-Day 1-S1'!B25</f>
        <v>Transition/Break</v>
      </c>
      <c r="C25" s="85"/>
      <c r="D25" s="85"/>
      <c r="E25" s="90">
        <f t="shared" si="1"/>
        <v>0</v>
      </c>
      <c r="F25" s="95"/>
      <c r="G25" s="95"/>
      <c r="H25" s="167"/>
    </row>
    <row r="26" spans="2:10" ht="25.5" customHeight="1" thickBot="1" x14ac:dyDescent="0.2">
      <c r="B26" s="131" t="str">
        <f>'Mon-Day 1-S1'!B26</f>
        <v>Block 7</v>
      </c>
      <c r="C26" s="93"/>
      <c r="D26" s="93"/>
      <c r="E26" s="89">
        <f t="shared" si="1"/>
        <v>0</v>
      </c>
      <c r="F26" s="96">
        <f>E26</f>
        <v>0</v>
      </c>
      <c r="G26" s="164"/>
      <c r="H26" s="95"/>
    </row>
    <row r="27" spans="2:10" ht="25.5" customHeight="1" thickBot="1" x14ac:dyDescent="0.2">
      <c r="B27" s="125" t="str">
        <f>'Mon-Day 1-S1'!B27</f>
        <v>Transition/Break</v>
      </c>
      <c r="C27" s="85"/>
      <c r="D27" s="85"/>
      <c r="E27" s="90">
        <f t="shared" si="1"/>
        <v>0</v>
      </c>
      <c r="F27" s="95"/>
      <c r="G27" s="95"/>
      <c r="H27" s="167"/>
    </row>
    <row r="28" spans="2:10" ht="36" customHeight="1" thickBot="1" x14ac:dyDescent="0.2">
      <c r="B28" s="125" t="str">
        <f>'Mon-Day 1-S1'!B28</f>
        <v>PM Recess Supervision</v>
      </c>
      <c r="C28" s="85"/>
      <c r="D28" s="85"/>
      <c r="E28" s="90">
        <f t="shared" si="1"/>
        <v>0</v>
      </c>
      <c r="F28" s="95"/>
      <c r="G28" s="95"/>
      <c r="H28" s="167"/>
    </row>
    <row r="29" spans="2:10" ht="25.5" customHeight="1" thickBot="1" x14ac:dyDescent="0.2">
      <c r="B29" s="125" t="str">
        <f>'Mon-Day 1-S1'!B29</f>
        <v>Transition/Break</v>
      </c>
      <c r="C29" s="85"/>
      <c r="D29" s="85"/>
      <c r="E29" s="90">
        <f t="shared" si="1"/>
        <v>0</v>
      </c>
      <c r="F29" s="95"/>
      <c r="G29" s="95"/>
      <c r="H29" s="167"/>
    </row>
    <row r="30" spans="2:10" ht="28.5" customHeight="1" thickBot="1" x14ac:dyDescent="0.2">
      <c r="B30" s="131" t="str">
        <f>'Mon-Day 1-S1'!B30</f>
        <v>Block 8</v>
      </c>
      <c r="C30" s="93"/>
      <c r="D30" s="93"/>
      <c r="E30" s="89">
        <f t="shared" si="1"/>
        <v>0</v>
      </c>
      <c r="F30" s="96">
        <f>E30</f>
        <v>0</v>
      </c>
      <c r="G30" s="164"/>
      <c r="H30" s="95"/>
    </row>
    <row r="31" spans="2:10" ht="25.5" customHeight="1" thickBot="1" x14ac:dyDescent="0.2">
      <c r="B31" s="125" t="str">
        <f>'Mon-Day 1-S1'!B31</f>
        <v>Transition/Break</v>
      </c>
      <c r="C31" s="85"/>
      <c r="D31" s="85"/>
      <c r="E31" s="90">
        <f t="shared" si="1"/>
        <v>0</v>
      </c>
      <c r="F31" s="95"/>
      <c r="G31" s="95"/>
      <c r="H31" s="167"/>
    </row>
    <row r="32" spans="2:10" ht="25.5" customHeight="1" thickBot="1" x14ac:dyDescent="0.2">
      <c r="B32" s="131" t="str">
        <f>'Mon-Day 1-S1'!B32</f>
        <v>Block 9</v>
      </c>
      <c r="C32" s="93"/>
      <c r="D32" s="93"/>
      <c r="E32" s="89">
        <f t="shared" si="1"/>
        <v>0</v>
      </c>
      <c r="F32" s="96">
        <f>E32</f>
        <v>0</v>
      </c>
      <c r="G32" s="164"/>
      <c r="H32" s="95"/>
    </row>
    <row r="33" spans="2:10" ht="25.5" customHeight="1" thickBot="1" x14ac:dyDescent="0.2">
      <c r="B33" s="125" t="str">
        <f>'Mon-Day 1-S1'!B33</f>
        <v>Transition/Break</v>
      </c>
      <c r="C33" s="85"/>
      <c r="D33" s="85"/>
      <c r="E33" s="90">
        <f t="shared" si="1"/>
        <v>0</v>
      </c>
      <c r="F33" s="95"/>
      <c r="G33" s="95"/>
      <c r="H33" s="167"/>
    </row>
    <row r="34" spans="2:10" ht="25.5" customHeight="1" thickBot="1" x14ac:dyDescent="0.2">
      <c r="B34" s="131" t="str">
        <f>'Mon-Day 1-S1'!B34</f>
        <v>Block 10</v>
      </c>
      <c r="C34" s="93"/>
      <c r="D34" s="93"/>
      <c r="E34" s="89">
        <f t="shared" si="1"/>
        <v>0</v>
      </c>
      <c r="F34" s="96">
        <f>E34</f>
        <v>0</v>
      </c>
      <c r="G34" s="164"/>
      <c r="H34" s="95"/>
    </row>
    <row r="35" spans="2:10" ht="25.5" customHeight="1" thickBot="1" x14ac:dyDescent="0.2">
      <c r="B35" s="125" t="str">
        <f>'Mon-Day 1-S1'!B35</f>
        <v>Transition/Break</v>
      </c>
      <c r="C35" s="85"/>
      <c r="D35" s="85"/>
      <c r="E35" s="90">
        <f t="shared" si="1"/>
        <v>0</v>
      </c>
      <c r="F35" s="95"/>
      <c r="G35" s="95"/>
      <c r="H35" s="167"/>
      <c r="I35" s="7"/>
      <c r="J35" s="7"/>
    </row>
    <row r="36" spans="2:10" ht="36" customHeight="1" thickBot="1" x14ac:dyDescent="0.2">
      <c r="B36" s="128" t="str">
        <f>'Mon-Day 1-S1'!B36</f>
        <v>After School Supervision</v>
      </c>
      <c r="C36" s="87"/>
      <c r="D36" s="87"/>
      <c r="E36" s="91">
        <f t="shared" si="1"/>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1.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xr:uid="{00000000-0002-0000-0700-000000000000}">
      <formula1>0</formula1>
      <formula2>120</formula2>
    </dataValidation>
    <dataValidation allowBlank="1" showInputMessage="1" showErrorMessage="1" prompt="adsfa" sqref="I1" xr:uid="{00000000-0002-0000-0700-000001000000}"/>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34 F30 F32 F26" xr:uid="{00000000-0002-0000-07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H36" xr:uid="{00000000-0002-0000-0700-000003000000}">
      <formula1>0</formula1>
      <formula2>120</formula2>
    </dataValidation>
  </dataValidations>
  <hyperlinks>
    <hyperlink ref="G1" location="'Hours Summary'!A1" display="Return to Main" xr:uid="{00000000-0004-0000-0700-000000000000}"/>
  </hyperlinks>
  <printOptions horizontalCentered="1"/>
  <pageMargins left="0.25" right="0.25"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0.14999847407452621"/>
    <pageSetUpPr autoPageBreaks="0" fitToPage="1"/>
  </sheetPr>
  <dimension ref="B1:K38"/>
  <sheetViews>
    <sheetView showGridLines="0" zoomScale="80" zoomScaleNormal="80" workbookViewId="0">
      <pane xSplit="8" ySplit="3" topLeftCell="I23" activePane="bottomRight" state="frozen"/>
      <selection pane="topRight" activeCell="H1" sqref="H1"/>
      <selection pane="bottomLeft" activeCell="A4" sqref="A4"/>
      <selection pane="bottomRight" activeCell="C4" sqref="C4:D36"/>
    </sheetView>
  </sheetViews>
  <sheetFormatPr baseColWidth="10" defaultColWidth="8.83203125" defaultRowHeight="25.5" customHeight="1" thickBottom="1" x14ac:dyDescent="0.2"/>
  <cols>
    <col min="1" max="1" width="2.1640625" customWidth="1"/>
    <col min="2" max="2" width="22.5" customWidth="1"/>
    <col min="3" max="3" width="13.83203125" customWidth="1"/>
    <col min="4" max="4" width="17.83203125" customWidth="1"/>
    <col min="5" max="5" width="17.5" customWidth="1"/>
    <col min="6" max="6" width="15.83203125" customWidth="1"/>
    <col min="7" max="7" width="10.83203125" customWidth="1"/>
    <col min="8" max="8" width="12.1640625" customWidth="1"/>
    <col min="9" max="9" width="14.1640625" customWidth="1"/>
    <col min="10" max="10" width="18.83203125" customWidth="1"/>
    <col min="11" max="11" width="2.1640625" customWidth="1"/>
  </cols>
  <sheetData>
    <row r="1" spans="2:11" ht="62.25" customHeight="1" thickBot="1" x14ac:dyDescent="0.4">
      <c r="B1" s="53" t="s">
        <v>85</v>
      </c>
      <c r="C1" s="1"/>
      <c r="E1" s="48" t="s">
        <v>51</v>
      </c>
      <c r="F1" s="49">
        <f>C2+F2</f>
        <v>0</v>
      </c>
      <c r="G1" s="453" t="s">
        <v>20</v>
      </c>
      <c r="H1" s="454"/>
      <c r="I1" s="132"/>
    </row>
    <row r="2" spans="2:11" ht="70.5" customHeight="1" thickBot="1" x14ac:dyDescent="0.25">
      <c r="B2" s="35" t="s">
        <v>40</v>
      </c>
      <c r="C2" s="38">
        <f>C38</f>
        <v>0</v>
      </c>
      <c r="D2" s="36" t="s">
        <v>18</v>
      </c>
      <c r="E2" s="37" t="s">
        <v>41</v>
      </c>
      <c r="F2" s="39">
        <f>E38</f>
        <v>0</v>
      </c>
      <c r="G2" s="455" t="s">
        <v>18</v>
      </c>
      <c r="H2" s="456"/>
      <c r="I2" s="8"/>
      <c r="J2" s="3"/>
    </row>
    <row r="3" spans="2:11" ht="32.25" customHeight="1" thickBot="1" x14ac:dyDescent="0.25">
      <c r="B3" s="44" t="s">
        <v>3</v>
      </c>
      <c r="C3" s="51" t="s">
        <v>1</v>
      </c>
      <c r="D3" s="51" t="s">
        <v>2</v>
      </c>
      <c r="E3" s="51" t="s">
        <v>16</v>
      </c>
      <c r="F3" s="104" t="s">
        <v>21</v>
      </c>
      <c r="G3" s="52" t="s">
        <v>111</v>
      </c>
      <c r="H3" s="168" t="s">
        <v>48</v>
      </c>
      <c r="I3" s="2"/>
      <c r="J3" s="3"/>
    </row>
    <row r="4" spans="2:11" ht="25.5" customHeight="1" thickBot="1" x14ac:dyDescent="0.2">
      <c r="B4" s="125" t="str">
        <f>'Mon-Day 1-S1'!B4</f>
        <v>AM Supervision</v>
      </c>
      <c r="C4" s="85"/>
      <c r="D4" s="85"/>
      <c r="E4" s="90">
        <f t="shared" ref="E4:E13" si="0">IFERROR((D4-C4)*24*60,0)</f>
        <v>0</v>
      </c>
      <c r="F4" s="95"/>
      <c r="G4" s="95"/>
      <c r="H4" s="167"/>
      <c r="I4" s="4"/>
      <c r="J4" s="5"/>
      <c r="K4" t="s">
        <v>0</v>
      </c>
    </row>
    <row r="5" spans="2:11" ht="25.5" customHeight="1" thickBot="1" x14ac:dyDescent="0.2">
      <c r="B5" s="125" t="str">
        <f>'Mon-Day 1-S1'!B5</f>
        <v>Warning Bell</v>
      </c>
      <c r="C5" s="85"/>
      <c r="D5" s="85"/>
      <c r="E5" s="90">
        <f t="shared" si="0"/>
        <v>0</v>
      </c>
      <c r="F5" s="95"/>
      <c r="G5" s="95"/>
      <c r="H5" s="167"/>
      <c r="I5" s="6"/>
      <c r="J5" s="6"/>
      <c r="K5" t="s">
        <v>0</v>
      </c>
    </row>
    <row r="6" spans="2:11" ht="25.5" customHeight="1" thickBot="1" x14ac:dyDescent="0.2">
      <c r="B6" s="131" t="str">
        <f>'Mon-Day 1-S1'!B6</f>
        <v>Block 1</v>
      </c>
      <c r="C6" s="93"/>
      <c r="D6" s="93"/>
      <c r="E6" s="89">
        <f t="shared" si="0"/>
        <v>0</v>
      </c>
      <c r="F6" s="96">
        <f>E6</f>
        <v>0</v>
      </c>
      <c r="G6" s="164"/>
      <c r="H6" s="95"/>
      <c r="I6" s="7"/>
      <c r="J6" s="7"/>
    </row>
    <row r="7" spans="2:11" ht="25.5" customHeight="1" thickBot="1" x14ac:dyDescent="0.2">
      <c r="B7" s="125" t="str">
        <f>'Mon-Day 1-S1'!B7</f>
        <v>Transition/Break</v>
      </c>
      <c r="C7" s="85"/>
      <c r="D7" s="85"/>
      <c r="E7" s="90">
        <f t="shared" si="0"/>
        <v>0</v>
      </c>
      <c r="F7" s="95"/>
      <c r="G7" s="95"/>
      <c r="H7" s="167"/>
      <c r="I7" s="7"/>
      <c r="J7" s="7"/>
    </row>
    <row r="8" spans="2:11" ht="25.5" customHeight="1" thickBot="1" x14ac:dyDescent="0.2">
      <c r="B8" s="131" t="str">
        <f>'Mon-Day 1-S1'!B8</f>
        <v>Block 2</v>
      </c>
      <c r="C8" s="93"/>
      <c r="D8" s="93"/>
      <c r="E8" s="89">
        <f t="shared" si="0"/>
        <v>0</v>
      </c>
      <c r="F8" s="96">
        <f>E8</f>
        <v>0</v>
      </c>
      <c r="G8" s="164"/>
      <c r="H8" s="95"/>
      <c r="I8" s="7"/>
      <c r="J8" s="7"/>
    </row>
    <row r="9" spans="2:11" ht="25.5" customHeight="1" thickBot="1" x14ac:dyDescent="0.2">
      <c r="B9" s="125" t="str">
        <f>'Mon-Day 1-S1'!B9</f>
        <v>Transition/Break</v>
      </c>
      <c r="C9" s="85"/>
      <c r="D9" s="85"/>
      <c r="E9" s="90">
        <f t="shared" si="0"/>
        <v>0</v>
      </c>
      <c r="F9" s="95"/>
      <c r="G9" s="95"/>
      <c r="H9" s="167"/>
      <c r="I9" s="7"/>
      <c r="J9" s="7"/>
    </row>
    <row r="10" spans="2:11" ht="25.5" customHeight="1" thickBot="1" x14ac:dyDescent="0.2">
      <c r="B10" s="131" t="str">
        <f>'Mon-Day 1-S1'!B10</f>
        <v>Block 3</v>
      </c>
      <c r="C10" s="93"/>
      <c r="D10" s="93"/>
      <c r="E10" s="89">
        <f t="shared" si="0"/>
        <v>0</v>
      </c>
      <c r="F10" s="96">
        <f>E10</f>
        <v>0</v>
      </c>
      <c r="G10" s="164"/>
      <c r="H10" s="95"/>
      <c r="I10" s="7"/>
      <c r="J10" s="7"/>
    </row>
    <row r="11" spans="2:11" ht="25.5" customHeight="1" thickBot="1" x14ac:dyDescent="0.2">
      <c r="B11" s="125" t="str">
        <f>'Mon-Day 1-S1'!B11</f>
        <v>Transition/Break</v>
      </c>
      <c r="C11" s="85"/>
      <c r="D11" s="85"/>
      <c r="E11" s="90">
        <f t="shared" si="0"/>
        <v>0</v>
      </c>
      <c r="F11" s="95"/>
      <c r="G11" s="95"/>
      <c r="H11" s="167"/>
      <c r="I11" s="7"/>
      <c r="J11" s="7"/>
    </row>
    <row r="12" spans="2:11" ht="37.5" customHeight="1" thickBot="1" x14ac:dyDescent="0.2">
      <c r="B12" s="125" t="str">
        <f>'Mon-Day 1-S1'!B12</f>
        <v>Recess Supervision</v>
      </c>
      <c r="C12" s="85"/>
      <c r="D12" s="85"/>
      <c r="E12" s="90">
        <f t="shared" si="0"/>
        <v>0</v>
      </c>
      <c r="F12" s="95"/>
      <c r="G12" s="95"/>
      <c r="H12" s="167"/>
      <c r="I12" s="7"/>
      <c r="J12" s="7"/>
    </row>
    <row r="13" spans="2:11" ht="25.5" customHeight="1" thickBot="1" x14ac:dyDescent="0.2">
      <c r="B13" s="125" t="str">
        <f>'Mon-Day 1-S1'!B13</f>
        <v>Transition/Break</v>
      </c>
      <c r="C13" s="85"/>
      <c r="D13" s="85"/>
      <c r="E13" s="90">
        <f t="shared" si="0"/>
        <v>0</v>
      </c>
      <c r="F13" s="95"/>
      <c r="G13" s="95"/>
      <c r="H13" s="167"/>
      <c r="I13" s="7"/>
      <c r="J13" s="7"/>
    </row>
    <row r="14" spans="2:11" ht="25.5" customHeight="1" thickBot="1" x14ac:dyDescent="0.2">
      <c r="B14" s="131" t="str">
        <f>'Mon-Day 1-S1'!B14</f>
        <v>Block 4</v>
      </c>
      <c r="C14" s="93"/>
      <c r="D14" s="93"/>
      <c r="E14" s="89">
        <f>IFERROR((D14-C14)*24*60,0)</f>
        <v>0</v>
      </c>
      <c r="F14" s="96">
        <f>E14</f>
        <v>0</v>
      </c>
      <c r="G14" s="164"/>
      <c r="H14" s="95"/>
      <c r="I14" s="7"/>
      <c r="J14" s="7"/>
    </row>
    <row r="15" spans="2:11" ht="25.5" customHeight="1" thickBot="1" x14ac:dyDescent="0.2">
      <c r="B15" s="125" t="str">
        <f>'Mon-Day 1-S1'!B15</f>
        <v>Transition/Break</v>
      </c>
      <c r="C15" s="85"/>
      <c r="D15" s="85"/>
      <c r="E15" s="90">
        <f>IFERROR((D15-C15)*24*60,0)</f>
        <v>0</v>
      </c>
      <c r="F15" s="95"/>
      <c r="G15" s="95"/>
      <c r="H15" s="167"/>
      <c r="I15" s="7"/>
      <c r="J15" s="7"/>
    </row>
    <row r="16" spans="2:11" ht="25.5" customHeight="1" thickBot="1" x14ac:dyDescent="0.2">
      <c r="B16" s="131" t="str">
        <f>'Mon-Day 1-S1'!B16</f>
        <v>Block 5</v>
      </c>
      <c r="C16" s="93"/>
      <c r="D16" s="93"/>
      <c r="E16" s="89">
        <f>IFERROR((D16-C16)*24*60,0)</f>
        <v>0</v>
      </c>
      <c r="F16" s="96">
        <f>E16</f>
        <v>0</v>
      </c>
      <c r="G16" s="164"/>
      <c r="H16" s="95"/>
      <c r="I16" s="7"/>
      <c r="J16" s="7"/>
    </row>
    <row r="17" spans="2:10" ht="25.5" customHeight="1" thickBot="1" x14ac:dyDescent="0.2">
      <c r="B17" s="125" t="str">
        <f>'Mon-Day 1-S1'!B17</f>
        <v>Transition/Break</v>
      </c>
      <c r="C17" s="85"/>
      <c r="D17" s="85"/>
      <c r="E17" s="90">
        <f t="shared" ref="E17:E36" si="1">IFERROR((D17-C17)*24*60,0)</f>
        <v>0</v>
      </c>
      <c r="F17" s="95"/>
      <c r="G17" s="95"/>
      <c r="H17" s="167"/>
      <c r="I17" s="7"/>
      <c r="J17" s="7"/>
    </row>
    <row r="18" spans="2:10" ht="25.5" customHeight="1" thickBot="1" x14ac:dyDescent="0.2">
      <c r="B18" s="125" t="str">
        <f>'Mon-Day 1-S1'!B18</f>
        <v>Lunch Supervision</v>
      </c>
      <c r="C18" s="85"/>
      <c r="D18" s="85"/>
      <c r="E18" s="90">
        <f t="shared" si="1"/>
        <v>0</v>
      </c>
      <c r="F18" s="95"/>
      <c r="G18" s="95"/>
      <c r="H18" s="167"/>
    </row>
    <row r="19" spans="2:10" ht="36" customHeight="1" thickBot="1" x14ac:dyDescent="0.2">
      <c r="B19" s="125" t="str">
        <f>'Mon-Day 1-S1'!B19</f>
        <v>Lunch Recess Supervision</v>
      </c>
      <c r="C19" s="85"/>
      <c r="D19" s="85"/>
      <c r="E19" s="90">
        <f t="shared" si="1"/>
        <v>0</v>
      </c>
      <c r="F19" s="95"/>
      <c r="G19" s="95"/>
      <c r="H19" s="167"/>
    </row>
    <row r="20" spans="2:10" ht="25.5" customHeight="1" thickBot="1" x14ac:dyDescent="0.2">
      <c r="B20" s="125" t="str">
        <f>'Mon-Day 1-S1'!B20</f>
        <v>Transition/Break</v>
      </c>
      <c r="C20" s="85"/>
      <c r="D20" s="85"/>
      <c r="E20" s="90">
        <f t="shared" si="1"/>
        <v>0</v>
      </c>
      <c r="F20" s="95"/>
      <c r="G20" s="95"/>
      <c r="H20" s="167"/>
    </row>
    <row r="21" spans="2:10" ht="25.5" customHeight="1" thickBot="1" x14ac:dyDescent="0.2">
      <c r="B21" s="131" t="str">
        <f>'Mon-Day 1-S1'!B21</f>
        <v>Block 6</v>
      </c>
      <c r="C21" s="93"/>
      <c r="D21" s="93"/>
      <c r="E21" s="89">
        <f t="shared" si="1"/>
        <v>0</v>
      </c>
      <c r="F21" s="96">
        <f>E21</f>
        <v>0</v>
      </c>
      <c r="G21" s="164"/>
      <c r="H21" s="95"/>
    </row>
    <row r="22" spans="2:10" ht="25.5" customHeight="1" thickBot="1" x14ac:dyDescent="0.2">
      <c r="B22" s="125" t="str">
        <f>'Mon-Day 1-S1'!B22</f>
        <v>Transition/Break</v>
      </c>
      <c r="C22" s="85"/>
      <c r="D22" s="85"/>
      <c r="E22" s="90">
        <f t="shared" si="1"/>
        <v>0</v>
      </c>
      <c r="F22" s="95"/>
      <c r="G22" s="95"/>
      <c r="H22" s="167"/>
    </row>
    <row r="23" spans="2:10" ht="29.25" customHeight="1" thickBot="1" x14ac:dyDescent="0.2">
      <c r="B23" s="125" t="str">
        <f>'Mon-Day 1-S1'!B23</f>
        <v>Lunch Supervision</v>
      </c>
      <c r="C23" s="85"/>
      <c r="D23" s="85"/>
      <c r="E23" s="90">
        <f t="shared" si="1"/>
        <v>0</v>
      </c>
      <c r="F23" s="95"/>
      <c r="G23" s="95"/>
      <c r="H23" s="167"/>
    </row>
    <row r="24" spans="2:10" ht="36" customHeight="1" thickBot="1" x14ac:dyDescent="0.2">
      <c r="B24" s="125" t="str">
        <f>'Mon-Day 1-S1'!B24</f>
        <v>Lunch Recess Supervision</v>
      </c>
      <c r="C24" s="85"/>
      <c r="D24" s="85"/>
      <c r="E24" s="90">
        <f t="shared" si="1"/>
        <v>0</v>
      </c>
      <c r="F24" s="95"/>
      <c r="G24" s="95"/>
      <c r="H24" s="167"/>
    </row>
    <row r="25" spans="2:10" ht="25.5" customHeight="1" thickBot="1" x14ac:dyDescent="0.2">
      <c r="B25" s="125" t="str">
        <f>'Mon-Day 1-S1'!B25</f>
        <v>Transition/Break</v>
      </c>
      <c r="C25" s="85"/>
      <c r="D25" s="85"/>
      <c r="E25" s="90">
        <f t="shared" si="1"/>
        <v>0</v>
      </c>
      <c r="F25" s="95"/>
      <c r="G25" s="95"/>
      <c r="H25" s="167"/>
    </row>
    <row r="26" spans="2:10" ht="25.5" customHeight="1" thickBot="1" x14ac:dyDescent="0.2">
      <c r="B26" s="131" t="str">
        <f>'Mon-Day 1-S1'!B26</f>
        <v>Block 7</v>
      </c>
      <c r="C26" s="93"/>
      <c r="D26" s="93"/>
      <c r="E26" s="89">
        <f t="shared" si="1"/>
        <v>0</v>
      </c>
      <c r="F26" s="96">
        <f>E26</f>
        <v>0</v>
      </c>
      <c r="G26" s="164"/>
      <c r="H26" s="95"/>
    </row>
    <row r="27" spans="2:10" ht="25.5" customHeight="1" thickBot="1" x14ac:dyDescent="0.2">
      <c r="B27" s="125" t="str">
        <f>'Mon-Day 1-S1'!B27</f>
        <v>Transition/Break</v>
      </c>
      <c r="C27" s="85"/>
      <c r="D27" s="85"/>
      <c r="E27" s="90">
        <f t="shared" si="1"/>
        <v>0</v>
      </c>
      <c r="F27" s="95"/>
      <c r="G27" s="95"/>
      <c r="H27" s="167"/>
    </row>
    <row r="28" spans="2:10" ht="36" customHeight="1" thickBot="1" x14ac:dyDescent="0.2">
      <c r="B28" s="125" t="str">
        <f>'Mon-Day 1-S1'!B28</f>
        <v>PM Recess Supervision</v>
      </c>
      <c r="C28" s="85"/>
      <c r="D28" s="85"/>
      <c r="E28" s="90">
        <f t="shared" si="1"/>
        <v>0</v>
      </c>
      <c r="F28" s="95"/>
      <c r="G28" s="95"/>
      <c r="H28" s="167"/>
    </row>
    <row r="29" spans="2:10" ht="25.5" customHeight="1" thickBot="1" x14ac:dyDescent="0.2">
      <c r="B29" s="125" t="str">
        <f>'Mon-Day 1-S1'!B29</f>
        <v>Transition/Break</v>
      </c>
      <c r="C29" s="85"/>
      <c r="D29" s="85"/>
      <c r="E29" s="90">
        <f t="shared" si="1"/>
        <v>0</v>
      </c>
      <c r="F29" s="95"/>
      <c r="G29" s="95"/>
      <c r="H29" s="167"/>
    </row>
    <row r="30" spans="2:10" ht="28.5" customHeight="1" thickBot="1" x14ac:dyDescent="0.2">
      <c r="B30" s="131" t="str">
        <f>'Mon-Day 1-S1'!B30</f>
        <v>Block 8</v>
      </c>
      <c r="C30" s="93"/>
      <c r="D30" s="93"/>
      <c r="E30" s="89">
        <f t="shared" si="1"/>
        <v>0</v>
      </c>
      <c r="F30" s="96">
        <f>E30</f>
        <v>0</v>
      </c>
      <c r="G30" s="164"/>
      <c r="H30" s="95"/>
    </row>
    <row r="31" spans="2:10" ht="25.5" customHeight="1" thickBot="1" x14ac:dyDescent="0.2">
      <c r="B31" s="125" t="str">
        <f>'Mon-Day 1-S1'!B31</f>
        <v>Transition/Break</v>
      </c>
      <c r="C31" s="85"/>
      <c r="D31" s="85"/>
      <c r="E31" s="90">
        <f t="shared" si="1"/>
        <v>0</v>
      </c>
      <c r="F31" s="95"/>
      <c r="G31" s="95"/>
      <c r="H31" s="167"/>
    </row>
    <row r="32" spans="2:10" ht="25.5" customHeight="1" thickBot="1" x14ac:dyDescent="0.2">
      <c r="B32" s="131" t="str">
        <f>'Mon-Day 1-S1'!B32</f>
        <v>Block 9</v>
      </c>
      <c r="C32" s="93"/>
      <c r="D32" s="93"/>
      <c r="E32" s="89">
        <f t="shared" si="1"/>
        <v>0</v>
      </c>
      <c r="F32" s="96">
        <f>E32</f>
        <v>0</v>
      </c>
      <c r="G32" s="164"/>
      <c r="H32" s="95"/>
    </row>
    <row r="33" spans="2:10" ht="25.5" customHeight="1" thickBot="1" x14ac:dyDescent="0.2">
      <c r="B33" s="125" t="str">
        <f>'Mon-Day 1-S1'!B33</f>
        <v>Transition/Break</v>
      </c>
      <c r="C33" s="85"/>
      <c r="D33" s="85"/>
      <c r="E33" s="90">
        <f t="shared" si="1"/>
        <v>0</v>
      </c>
      <c r="F33" s="95"/>
      <c r="G33" s="95"/>
      <c r="H33" s="167"/>
    </row>
    <row r="34" spans="2:10" ht="25.5" customHeight="1" thickBot="1" x14ac:dyDescent="0.2">
      <c r="B34" s="131" t="str">
        <f>'Mon-Day 1-S1'!B34</f>
        <v>Block 10</v>
      </c>
      <c r="C34" s="93"/>
      <c r="D34" s="93"/>
      <c r="E34" s="89">
        <f t="shared" si="1"/>
        <v>0</v>
      </c>
      <c r="F34" s="96">
        <f>E34</f>
        <v>0</v>
      </c>
      <c r="G34" s="164"/>
      <c r="H34" s="95"/>
    </row>
    <row r="35" spans="2:10" ht="25.5" customHeight="1" thickBot="1" x14ac:dyDescent="0.2">
      <c r="B35" s="125" t="str">
        <f>'Mon-Day 1-S1'!B35</f>
        <v>Transition/Break</v>
      </c>
      <c r="C35" s="85"/>
      <c r="D35" s="85"/>
      <c r="E35" s="90">
        <f t="shared" si="1"/>
        <v>0</v>
      </c>
      <c r="F35" s="95"/>
      <c r="G35" s="95"/>
      <c r="H35" s="167"/>
      <c r="I35" s="7"/>
      <c r="J35" s="7"/>
    </row>
    <row r="36" spans="2:10" ht="36" customHeight="1" thickBot="1" x14ac:dyDescent="0.2">
      <c r="B36" s="128" t="str">
        <f>'Mon-Day 1-S1'!B36</f>
        <v>After School Supervision</v>
      </c>
      <c r="C36" s="87"/>
      <c r="D36" s="87"/>
      <c r="E36" s="91">
        <f t="shared" si="1"/>
        <v>0</v>
      </c>
      <c r="F36" s="165"/>
      <c r="G36" s="165"/>
      <c r="H36" s="169"/>
      <c r="I36" s="7"/>
      <c r="J36" s="7"/>
    </row>
    <row r="37" spans="2:10" ht="29.25" customHeight="1" thickTop="1" thickBot="1" x14ac:dyDescent="0.2">
      <c r="B37" s="45"/>
      <c r="C37" s="46"/>
      <c r="D37" s="47"/>
      <c r="E37" s="88"/>
      <c r="F37" s="83">
        <f>F6+F8+F10+F14+F16+F21+F26+F30+F32+F34</f>
        <v>0</v>
      </c>
      <c r="G37" s="166">
        <f>G6+G8+G10+G14+G16+G21+G26+G30+G32+G34</f>
        <v>0</v>
      </c>
      <c r="H37" s="94">
        <f>H4+H5+H7+H9+H11+H12+H13+H15+H17+H18+H19+H20+H22+H23+H24+H25+H27+H28+H29+H31+H33+H35+H36</f>
        <v>0</v>
      </c>
      <c r="I37" s="7"/>
      <c r="J37" s="7"/>
    </row>
    <row r="38" spans="2:10" ht="51.75" customHeight="1" thickBot="1" x14ac:dyDescent="0.2">
      <c r="B38" s="130" t="s">
        <v>49</v>
      </c>
      <c r="C38" s="83">
        <f>(F6+F8+F10+F14+F16+F21+F26+F30+F32+F34)</f>
        <v>0</v>
      </c>
      <c r="D38" s="34" t="s">
        <v>50</v>
      </c>
      <c r="E38" s="94">
        <f>G37+H37</f>
        <v>0</v>
      </c>
      <c r="F38" s="95"/>
      <c r="G38" s="95"/>
      <c r="H38" s="95"/>
    </row>
  </sheetData>
  <mergeCells count="2">
    <mergeCell ref="G1:H1"/>
    <mergeCell ref="G2:H2"/>
  </mergeCells>
  <dataValidations count="4">
    <dataValidation allowBlank="1" showInputMessage="1" showErrorMessage="1" prompt="adsfa" sqref="I1" xr:uid="{00000000-0002-0000-0800-000000000000}"/>
    <dataValidation type="whole" allowBlank="1" showInputMessage="1" showErrorMessage="1" error="This cell requires you to enter the amount of time you were assigned in this block.  You must use this format: 0:XX, where XX is the number of minutes." prompt="Enter time as follows: XX, where XX is the minutes of prep time." sqref="G30 G26 G21 G16 G14 G10 G8 G32 G6 G34" xr:uid="{00000000-0002-0000-0800-000001000000}">
      <formula1>0</formula1>
      <formula2>120</formula2>
    </dataValidation>
    <dataValidation allowBlank="1" showInputMessage="1" showErrorMessage="1" error="This cell requires you to enter the amount of time you were assigned in this block.  You must use this format: 0:XX, where XX is the number of minutes." prompt="Enter time as follows: XX, where XX is the minutes of prep time." sqref="F6 F8 F10 F14 F16 F21 F34 F30 F32 F26" xr:uid="{00000000-0002-0000-0800-000002000000}"/>
    <dataValidation type="whole" allowBlank="1" showInputMessage="1" showErrorMessage="1" error="This cell requires you to enter the amount of time you were assigned in this block.  You must use this format: 0:XX, where XX is the number of minutes." prompt="If you are assigned this time, enter the time as follows: XX, where XX is the minutes of assigned time." sqref="H4:H5 H7 H9 H11:H13 H15 H17:H20 H22:H25 H27:H29 H31 H33 H35:H36" xr:uid="{00000000-0002-0000-0800-000003000000}">
      <formula1>0</formula1>
      <formula2>120</formula2>
    </dataValidation>
  </dataValidations>
  <hyperlinks>
    <hyperlink ref="G1" location="'Hours Summary'!A1" display="Return to Main" xr:uid="{00000000-0004-0000-0800-000000000000}"/>
  </hyperlinks>
  <printOptions horizontalCentered="1"/>
  <pageMargins left="0.25" right="0.25"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4FA75BD16AD34E9FBEE8575D960AE1C6" ma:contentTypeVersion="3" ma:contentTypeDescription="Page is a system content type template created by the Publishing Resources feature. The column templates from Page will be added to all Pages libraries created by the Publishing feature." ma:contentTypeScope="" ma:versionID="8b5c0317502899627c6ac575c37a728f">
  <xsd:schema xmlns:xsd="http://www.w3.org/2001/XMLSchema" xmlns:xs="http://www.w3.org/2001/XMLSchema" xmlns:p="http://schemas.microsoft.com/office/2006/metadata/properties" xmlns:ns1="http://schemas.microsoft.com/sharepoint/v3" targetNamespace="http://schemas.microsoft.com/office/2006/metadata/properties" ma:root="true" ma:fieldsID="c5f8f2133542932d08ed420fb6048070"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Description" ma:internalName="Comments">
      <xsd:simpleType>
        <xsd:restriction base="dms:Note">
          <xsd:maxLength value="255"/>
        </xsd:restriction>
      </xsd:simpleType>
    </xsd:element>
    <xsd:element name="PublishingStartDate" ma:index="9" nillable="true" ma:displayName="Scheduling Start Date" ma:description="" ma:hidden="true" ma:internalName="PublishingStartDate">
      <xsd:simpleType>
        <xsd:restriction base="dms:Unknown"/>
      </xsd:simpleType>
    </xsd:element>
    <xsd:element name="PublishingExpirationDate" ma:index="10" nillable="true" ma:displayName="Scheduling End Date" ma:description="" ma:hidden="true" ma:internalName="PublishingExpirationDate">
      <xsd:simpleType>
        <xsd:restriction base="dms:Unknown"/>
      </xsd:simpleType>
    </xsd:element>
    <xsd:element name="PublishingContact" ma:index="11"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internalName="PublishingContactEmail">
      <xsd:simpleType>
        <xsd:restriction base="dms:Text">
          <xsd:maxLength value="255"/>
        </xsd:restriction>
      </xsd:simpleType>
    </xsd:element>
    <xsd:element name="PublishingContactName" ma:index="13" nillable="true" ma:displayName="Contact Name" ma:internalName="PublishingContactName">
      <xsd:simpleType>
        <xsd:restriction base="dms:Text">
          <xsd:maxLength value="255"/>
        </xsd:restriction>
      </xsd:simpleType>
    </xsd:element>
    <xsd:element name="PublishingContactPicture" ma:index="14"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internalName="PublishingRollupImage">
      <xsd:simpleType>
        <xsd:restriction base="dms:Unknown"/>
      </xsd:simpleType>
    </xsd:element>
    <xsd:element name="Audience" ma:index="19" nillable="true" ma:displayName="Target Audiences" ma:description=""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SeoBrowserTitle xmlns="http://schemas.microsoft.com/sharepoint/v3" xsi:nil="true"/>
    <PublishingContactPicture xmlns="http://schemas.microsoft.com/sharepoint/v3">
      <Url xsi:nil="true"/>
      <Description xsi:nil="true"/>
    </PublishingContactPicture>
    <SeoRobotsNoIndex xmlns="http://schemas.microsoft.com/sharepoint/v3" xsi:nil="true"/>
    <SeoMetaDescription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 xsi:nil="true"/>
  </documentManagement>
</p:properties>
</file>

<file path=customXml/itemProps1.xml><?xml version="1.0" encoding="utf-8"?>
<ds:datastoreItem xmlns:ds="http://schemas.openxmlformats.org/officeDocument/2006/customXml" ds:itemID="{402F897B-9FD9-4E35-9F1E-E8CDE2BDA15D}"/>
</file>

<file path=customXml/itemProps2.xml><?xml version="1.0" encoding="utf-8"?>
<ds:datastoreItem xmlns:ds="http://schemas.openxmlformats.org/officeDocument/2006/customXml" ds:itemID="{90BEF88E-B33B-413A-8AB3-67D3E47279A3}"/>
</file>

<file path=customXml/itemProps3.xml><?xml version="1.0" encoding="utf-8"?>
<ds:datastoreItem xmlns:ds="http://schemas.openxmlformats.org/officeDocument/2006/customXml" ds:itemID="{3D726AB5-20FD-47CF-97A2-06DDE1F5106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75</vt:i4>
      </vt:variant>
    </vt:vector>
  </HeadingPairs>
  <TitlesOfParts>
    <vt:vector size="104" baseType="lpstr">
      <vt:lpstr>Hours Summary</vt:lpstr>
      <vt:lpstr>Mon-Day 1-S1</vt:lpstr>
      <vt:lpstr>Tue-Day 2-S1</vt:lpstr>
      <vt:lpstr>Wed-Day 3-S1</vt:lpstr>
      <vt:lpstr>Thu-Day 4-S1</vt:lpstr>
      <vt:lpstr>Fri-Day 5-S1</vt:lpstr>
      <vt:lpstr>Day 6-S1</vt:lpstr>
      <vt:lpstr>Early Out 1-S1</vt:lpstr>
      <vt:lpstr>Early Out 2-S1</vt:lpstr>
      <vt:lpstr>Mon-Day 1-S2</vt:lpstr>
      <vt:lpstr>Tue-Day 2-S2</vt:lpstr>
      <vt:lpstr>Wed-Day 3-S2</vt:lpstr>
      <vt:lpstr>Thu-Day 4-S2</vt:lpstr>
      <vt:lpstr>Fri-Day 5-S2</vt:lpstr>
      <vt:lpstr>Day 6-S2</vt:lpstr>
      <vt:lpstr>Early Out 1-S2</vt:lpstr>
      <vt:lpstr>Early Out 2-S2</vt:lpstr>
      <vt:lpstr>August</vt:lpstr>
      <vt:lpstr>September</vt:lpstr>
      <vt:lpstr>October</vt:lpstr>
      <vt:lpstr>November</vt:lpstr>
      <vt:lpstr>December</vt:lpstr>
      <vt:lpstr>January</vt:lpstr>
      <vt:lpstr>February</vt:lpstr>
      <vt:lpstr>March</vt:lpstr>
      <vt:lpstr>April</vt:lpstr>
      <vt:lpstr>May</vt:lpstr>
      <vt:lpstr>June</vt:lpstr>
      <vt:lpstr>July</vt:lpstr>
      <vt:lpstr>April!ColumnTitle1</vt:lpstr>
      <vt:lpstr>December!ColumnTitle1</vt:lpstr>
      <vt:lpstr>February!ColumnTitle1</vt:lpstr>
      <vt:lpstr>January!ColumnTitle1</vt:lpstr>
      <vt:lpstr>March!ColumnTitle1</vt:lpstr>
      <vt:lpstr>November!ColumnTitle1</vt:lpstr>
      <vt:lpstr>October!ColumnTitle1</vt:lpstr>
      <vt:lpstr>September!ColumnTitle1</vt:lpstr>
      <vt:lpstr>April!ColumnTitleRegion1..E6.1</vt:lpstr>
      <vt:lpstr>December!ColumnTitleRegion1..E6.1</vt:lpstr>
      <vt:lpstr>February!ColumnTitleRegion1..E6.1</vt:lpstr>
      <vt:lpstr>January!ColumnTitleRegion1..E6.1</vt:lpstr>
      <vt:lpstr>March!ColumnTitleRegion1..E6.1</vt:lpstr>
      <vt:lpstr>November!ColumnTitleRegion1..E6.1</vt:lpstr>
      <vt:lpstr>October!ColumnTitleRegion1..E6.1</vt:lpstr>
      <vt:lpstr>September!ColumnTitleRegion1..E6.1</vt:lpstr>
      <vt:lpstr>April!December</vt:lpstr>
      <vt:lpstr>February!December</vt:lpstr>
      <vt:lpstr>January!December</vt:lpstr>
      <vt:lpstr>March!December</vt:lpstr>
      <vt:lpstr>April!February</vt:lpstr>
      <vt:lpstr>March!February</vt:lpstr>
      <vt:lpstr>April!January</vt:lpstr>
      <vt:lpstr>February!January</vt:lpstr>
      <vt:lpstr>March!January</vt:lpstr>
      <vt:lpstr>April!October</vt:lpstr>
      <vt:lpstr>December!October</vt:lpstr>
      <vt:lpstr>February!October</vt:lpstr>
      <vt:lpstr>January!October</vt:lpstr>
      <vt:lpstr>March!October</vt:lpstr>
      <vt:lpstr>November!October</vt:lpstr>
      <vt:lpstr>April!Print_Area</vt:lpstr>
      <vt:lpstr>December!Print_Area</vt:lpstr>
      <vt:lpstr>February!Print_Area</vt:lpstr>
      <vt:lpstr>January!Print_Area</vt:lpstr>
      <vt:lpstr>March!Print_Area</vt:lpstr>
      <vt:lpstr>November!Print_Area</vt:lpstr>
      <vt:lpstr>October!Print_Area</vt:lpstr>
      <vt:lpstr>September!Print_Area</vt:lpstr>
      <vt:lpstr>April!Print_Titles</vt:lpstr>
      <vt:lpstr>August!Print_Titles</vt:lpstr>
      <vt:lpstr>'Day 6-S1'!Print_Titles</vt:lpstr>
      <vt:lpstr>'Day 6-S2'!Print_Titles</vt:lpstr>
      <vt:lpstr>December!Print_Titles</vt:lpstr>
      <vt:lpstr>'Early Out 1-S1'!Print_Titles</vt:lpstr>
      <vt:lpstr>'Early Out 1-S2'!Print_Titles</vt:lpstr>
      <vt:lpstr>'Early Out 2-S1'!Print_Titles</vt:lpstr>
      <vt:lpstr>'Early Out 2-S2'!Print_Titles</vt:lpstr>
      <vt:lpstr>February!Print_Titles</vt:lpstr>
      <vt:lpstr>'Fri-Day 5-S1'!Print_Titles</vt:lpstr>
      <vt:lpstr>'Fri-Day 5-S2'!Print_Titles</vt:lpstr>
      <vt:lpstr>'Hours Summary'!Print_Titles</vt:lpstr>
      <vt:lpstr>January!Print_Titles</vt:lpstr>
      <vt:lpstr>March!Print_Titles</vt:lpstr>
      <vt:lpstr>'Mon-Day 1-S1'!Print_Titles</vt:lpstr>
      <vt:lpstr>'Mon-Day 1-S2'!Print_Titles</vt:lpstr>
      <vt:lpstr>November!Print_Titles</vt:lpstr>
      <vt:lpstr>October!Print_Titles</vt:lpstr>
      <vt:lpstr>September!Print_Titles</vt:lpstr>
      <vt:lpstr>'Thu-Day 4-S1'!Print_Titles</vt:lpstr>
      <vt:lpstr>'Thu-Day 4-S2'!Print_Titles</vt:lpstr>
      <vt:lpstr>'Tue-Day 2-S1'!Print_Titles</vt:lpstr>
      <vt:lpstr>'Tue-Day 2-S2'!Print_Titles</vt:lpstr>
      <vt:lpstr>'Wed-Day 3-S1'!Print_Titles</vt:lpstr>
      <vt:lpstr>'Wed-Day 3-S2'!Print_Titles</vt:lpstr>
      <vt:lpstr>April!qwerty</vt:lpstr>
      <vt:lpstr>April!WorkweekHours</vt:lpstr>
      <vt:lpstr>December!WorkweekHours</vt:lpstr>
      <vt:lpstr>February!WorkweekHours</vt:lpstr>
      <vt:lpstr>January!WorkweekHours</vt:lpstr>
      <vt:lpstr>March!WorkweekHours</vt:lpstr>
      <vt:lpstr>November!WorkweekHours</vt:lpstr>
      <vt:lpstr>October!WorkweekHours</vt:lpstr>
      <vt:lpstr>September!WorkweekHours</vt:lpstr>
      <vt:lpstr>April!zxcv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Brown</dc:creator>
  <cp:lastModifiedBy>Sean D Brown</cp:lastModifiedBy>
  <cp:lastPrinted>2019-04-10T03:32:05Z</cp:lastPrinted>
  <dcterms:created xsi:type="dcterms:W3CDTF">2013-03-26T18:32:35Z</dcterms:created>
  <dcterms:modified xsi:type="dcterms:W3CDTF">2019-08-28T02:54:31Z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0x010100C568DB52D9D0A14D9B2FDCC96666E9F2007948130EC3DB064584E219954237AF39004FA75BD16AD34E9FBEE8575D960AE1C6</vt:lpwstr>
  </property>
</Properties>
</file>