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drawings/drawing16.xml" ContentType="application/vnd.openxmlformats-officedocument.drawing+xml"/>
  <Override PartName="/xl/worksheets/sheet2.xml" ContentType="application/vnd.openxmlformats-officedocument.spreadsheetml.worksheet+xml"/>
  <Override PartName="/xl/drawings/drawing23.xml" ContentType="application/vnd.openxmlformats-officedocument.drawing+xml"/>
  <Override PartName="/xl/drawings/drawing17.xml" ContentType="application/vnd.openxmlformats-officedocument.drawing+xml"/>
  <Override PartName="/xl/drawings/drawing22.xml" ContentType="application/vnd.openxmlformats-officedocument.drawing+xml"/>
  <Override PartName="/xl/drawings/drawing18.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tables/table8.xml" ContentType="application/vnd.openxmlformats-officedocument.spreadsheetml.table+xml"/>
  <Override PartName="/xl/comments20.xml" ContentType="application/vnd.openxmlformats-officedocument.spreadsheetml.comments+xml"/>
  <Override PartName="/xl/comments19.xml" ContentType="application/vnd.openxmlformats-officedocument.spreadsheetml.comments+xml"/>
  <Override PartName="/xl/tables/table9.xml" ContentType="application/vnd.openxmlformats-officedocument.spreadsheetml.table+xml"/>
  <Override PartName="/xl/comments21.xml" ContentType="application/vnd.openxmlformats-officedocument.spreadsheetml.comments+xml"/>
  <Override PartName="/xl/tables/table7.xml" ContentType="application/vnd.openxmlformats-officedocument.spreadsheetml.table+xml"/>
  <Override PartName="/xl/tables/table10.xml" ContentType="application/vnd.openxmlformats-officedocument.spreadsheetml.table+xml"/>
  <Override PartName="/xl/comments22.xml" ContentType="application/vnd.openxmlformats-officedocument.spreadsheetml.comments+xml"/>
  <Override PartName="/xl/comments18.xml" ContentType="application/vnd.openxmlformats-officedocument.spreadsheetml.comments+xml"/>
  <Override PartName="/xl/tables/table6.xml" ContentType="application/vnd.openxmlformats-officedocument.spreadsheetml.table+xml"/>
  <Override PartName="/xl/tables/table11.xml" ContentType="application/vnd.openxmlformats-officedocument.spreadsheetml.table+xml"/>
  <Override PartName="/xl/comments23.xml" ContentType="application/vnd.openxmlformats-officedocument.spreadsheetml.comments+xml"/>
  <Override PartName="/xl/comments17.xml" ContentType="application/vnd.openxmlformats-officedocument.spreadsheetml.comments+xml"/>
  <Override PartName="/xl/tables/table12.xml" ContentType="application/vnd.openxmlformats-officedocument.spreadsheetml.table+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comments16.xml" ContentType="application/vnd.openxmlformats-officedocument.spreadsheetml.comments+xml"/>
  <Override PartName="/xl/tables/table4.xml" ContentType="application/vnd.openxmlformats-officedocument.spreadsheetml.table+xml"/>
  <Override PartName="/xl/tables/table3.xml" ContentType="application/vnd.openxmlformats-officedocument.spreadsheetml.table+xml"/>
  <Override PartName="/xl/comments14.xml" ContentType="application/vnd.openxmlformats-officedocument.spreadsheetml.comments+xml"/>
  <Override PartName="/xl/tables/table2.xml" ContentType="application/vnd.openxmlformats-officedocument.spreadsheetml.table+xml"/>
  <Override PartName="/xl/comments13.xml" ContentType="application/vnd.openxmlformats-officedocument.spreadsheetml.comments+xml"/>
  <Override PartName="/xl/tables/table1.xml" ContentType="application/vnd.openxmlformats-officedocument.spreadsheetml.table+xml"/>
  <Override PartName="/xl/comments12.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externalLinks/externalLink1.xml" ContentType="application/vnd.openxmlformats-officedocument.spreadsheetml.externalLink+xml"/>
  <Override PartName="/xl/comments1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codeName="ThisWorkbook"/>
  <mc:AlternateContent xmlns:mc="http://schemas.openxmlformats.org/markup-compatibility/2006">
    <mc:Choice Requires="x15">
      <x15ac:absPath xmlns:x15ac="http://schemas.microsoft.com/office/spreadsheetml/2010/11/ac" url="/Volumes/Media/TW (SDB)/Assignable Time Calculator/2019-20/"/>
    </mc:Choice>
  </mc:AlternateContent>
  <xr:revisionPtr revIDLastSave="0" documentId="8_{AE785238-FD1E-524F-AF82-3AF4ED55AD5A}" xr6:coauthVersionLast="44" xr6:coauthVersionMax="44" xr10:uidLastSave="{00000000-0000-0000-0000-000000000000}"/>
  <bookViews>
    <workbookView xWindow="0" yWindow="460" windowWidth="25560" windowHeight="17000" tabRatio="674" xr2:uid="{00000000-000D-0000-FFFF-FFFF00000000}"/>
  </bookViews>
  <sheets>
    <sheet name="Hours Summary" sheetId="3" r:id="rId1"/>
    <sheet name="Mon-Day 1" sheetId="1" r:id="rId2"/>
    <sheet name="Tue-Day 2" sheetId="2" r:id="rId3"/>
    <sheet name="Wed-Day 3" sheetId="4" r:id="rId4"/>
    <sheet name="Thu-Day 4" sheetId="5" r:id="rId5"/>
    <sheet name="Fri-Day 5" sheetId="6" r:id="rId6"/>
    <sheet name="Day 6" sheetId="7" r:id="rId7"/>
    <sheet name="Extra Day A" sheetId="23" r:id="rId8"/>
    <sheet name="Extra Day B" sheetId="24" r:id="rId9"/>
    <sheet name="Extra Day C" sheetId="25" r:id="rId10"/>
    <sheet name="Early Dismissal 1" sheetId="21" r:id="rId11"/>
    <sheet name="Early Dismissal 2" sheetId="22" r:id="rId12"/>
    <sheet name="August" sheetId="38" r:id="rId13"/>
    <sheet name="September" sheetId="39" r:id="rId14"/>
    <sheet name="October" sheetId="40" r:id="rId15"/>
    <sheet name="November" sheetId="41" r:id="rId16"/>
    <sheet name="December" sheetId="42" r:id="rId17"/>
    <sheet name="January" sheetId="43" r:id="rId18"/>
    <sheet name="February" sheetId="44" r:id="rId19"/>
    <sheet name="March" sheetId="45" r:id="rId20"/>
    <sheet name="April" sheetId="46" r:id="rId21"/>
    <sheet name="May" sheetId="47" r:id="rId22"/>
    <sheet name="June" sheetId="48" r:id="rId23"/>
    <sheet name="July" sheetId="49" r:id="rId24"/>
  </sheets>
  <externalReferences>
    <externalReference r:id="rId25"/>
  </externalReferences>
  <definedNames>
    <definedName name="ColumnTitle1" localSheetId="20">TimeSheet4[[#Headers],[Date(s)]]</definedName>
    <definedName name="ColumnTitle1" localSheetId="16">TimeSheet4[[#Headers],[Date(s)]]</definedName>
    <definedName name="ColumnTitle1" localSheetId="18">TimeSheet4[[#Headers],[Date(s)]]</definedName>
    <definedName name="ColumnTitle1" localSheetId="17">TimeSheet4[[#Headers],[Date(s)]]</definedName>
    <definedName name="ColumnTitle1" localSheetId="19">TimeSheet4[[#Headers],[Date(s)]]</definedName>
    <definedName name="ColumnTitle1" localSheetId="15">TimeSheet4[[#Headers],[Date(s)]]</definedName>
    <definedName name="ColumnTitle1" localSheetId="14">TimeSheet4[[#Headers],[Date(s)]]</definedName>
    <definedName name="ColumnTitle1" localSheetId="13">TimeSheet4[[#Headers],[Date(s)]]</definedName>
    <definedName name="ColumnTitleRegion1..E6.1" localSheetId="20">April!$B$5</definedName>
    <definedName name="ColumnTitleRegion1..E6.1" localSheetId="16">December!$B$5</definedName>
    <definedName name="ColumnTitleRegion1..E6.1" localSheetId="18">February!$B$5</definedName>
    <definedName name="ColumnTitleRegion1..E6.1" localSheetId="17">January!$B$5</definedName>
    <definedName name="ColumnTitleRegion1..E6.1" localSheetId="19">March!$B$5</definedName>
    <definedName name="ColumnTitleRegion1..E6.1" localSheetId="15">November!$B$5</definedName>
    <definedName name="ColumnTitleRegion1..E6.1" localSheetId="14">October!$B$5</definedName>
    <definedName name="ColumnTitleRegion1..E6.1" localSheetId="13">September!$B$5</definedName>
    <definedName name="December" localSheetId="20">TimeSheet[[#Headers],[Date(s)]]</definedName>
    <definedName name="December" localSheetId="18">TimeSheet[[#Headers],[Date(s)]]</definedName>
    <definedName name="December" localSheetId="17">TimeSheet[[#Headers],[Date(s)]]</definedName>
    <definedName name="December" localSheetId="19">TimeSheet[[#Headers],[Date(s)]]</definedName>
    <definedName name="Extra_Day_B">'Hours Summary'!$B$13</definedName>
    <definedName name="February" localSheetId="20">TimeSheet[[#Headers],[Date(s)]]</definedName>
    <definedName name="February" localSheetId="19">TimeSheet[[#Headers],[Date(s)]]</definedName>
    <definedName name="Interval" localSheetId="20">'[1]Mon-Day 1-S1'!#REF!</definedName>
    <definedName name="Interval" localSheetId="6">'Day 6'!#REF!</definedName>
    <definedName name="Interval" localSheetId="16">'[1]Mon-Day 1-S1'!#REF!</definedName>
    <definedName name="Interval" localSheetId="10">'Early Dismissal 1'!#REF!</definedName>
    <definedName name="Interval" localSheetId="11">'Early Dismissal 2'!#REF!</definedName>
    <definedName name="Interval" localSheetId="7">'Extra Day A'!#REF!</definedName>
    <definedName name="Interval" localSheetId="8">'Extra Day B'!#REF!</definedName>
    <definedName name="Interval" localSheetId="9">'Extra Day C'!#REF!</definedName>
    <definedName name="Interval" localSheetId="18">'[1]Mon-Day 1-S1'!#REF!</definedName>
    <definedName name="Interval" localSheetId="5">'Fri-Day 5'!#REF!</definedName>
    <definedName name="Interval" localSheetId="0">'Hours Summary'!#REF!</definedName>
    <definedName name="Interval" localSheetId="17">'[1]Mon-Day 1-S1'!#REF!</definedName>
    <definedName name="Interval" localSheetId="19">'[1]Mon-Day 1-S1'!#REF!</definedName>
    <definedName name="Interval" localSheetId="15">'[1]Mon-Day 1-S1'!#REF!</definedName>
    <definedName name="Interval" localSheetId="14">'[1]Mon-Day 1-S1'!#REF!</definedName>
    <definedName name="Interval" localSheetId="4">'Thu-Day 4'!#REF!</definedName>
    <definedName name="Interval" localSheetId="2">'Tue-Day 2'!#REF!</definedName>
    <definedName name="Interval" localSheetId="3">'Wed-Day 3'!#REF!</definedName>
    <definedName name="January" localSheetId="20">TimeSheet[[#Headers],[Date(s)]]</definedName>
    <definedName name="January" localSheetId="18">TimeSheet[[#Headers],[Date(s)]]</definedName>
    <definedName name="January" localSheetId="19">TimeSheet[[#Headers],[Date(s)]]</definedName>
    <definedName name="March" localSheetId="20">'[1]Mon-Day 1-S1'!#REF!</definedName>
    <definedName name="March" localSheetId="19">'[1]Mon-Day 1-S1'!#REF!</definedName>
    <definedName name="November" localSheetId="20">'[1]Mon-Day 1-S1'!#REF!</definedName>
    <definedName name="November" localSheetId="16">'[1]Mon-Day 1-S1'!#REF!</definedName>
    <definedName name="November" localSheetId="18">'[1]Mon-Day 1-S1'!#REF!</definedName>
    <definedName name="November" localSheetId="17">'[1]Mon-Day 1-S1'!#REF!</definedName>
    <definedName name="November" localSheetId="19">'[1]Mon-Day 1-S1'!#REF!</definedName>
    <definedName name="October" localSheetId="20">TimeSheet[[#Headers],[Date(s)]]</definedName>
    <definedName name="October" localSheetId="16">TimeSheet[[#Headers],[Date(s)]]</definedName>
    <definedName name="October" localSheetId="18">TimeSheet[[#Headers],[Date(s)]]</definedName>
    <definedName name="October" localSheetId="17">TimeSheet[[#Headers],[Date(s)]]</definedName>
    <definedName name="October" localSheetId="19">TimeSheet[[#Headers],[Date(s)]]</definedName>
    <definedName name="October" localSheetId="15">TimeSheet[[#Headers],[Date(s)]]</definedName>
    <definedName name="_xlnm.Print_Area" localSheetId="20">April!$A$1:$I$37</definedName>
    <definedName name="_xlnm.Print_Area" localSheetId="16">December!$A$1:$I$37</definedName>
    <definedName name="_xlnm.Print_Area" localSheetId="18">February!$A$1:$I$37</definedName>
    <definedName name="_xlnm.Print_Area" localSheetId="17">January!$A$1:$I$37</definedName>
    <definedName name="_xlnm.Print_Area" localSheetId="19">March!$A$1:$I$37</definedName>
    <definedName name="_xlnm.Print_Area" localSheetId="15">November!$A$1:$I$37</definedName>
    <definedName name="_xlnm.Print_Area" localSheetId="14">October!$A$1:$I$37</definedName>
    <definedName name="_xlnm.Print_Area" localSheetId="13">September!$A$1:$I$37</definedName>
    <definedName name="_xlnm.Print_Titles" localSheetId="20">April!$7:$7</definedName>
    <definedName name="_xlnm.Print_Titles" localSheetId="12">August!$7:$7</definedName>
    <definedName name="_xlnm.Print_Titles" localSheetId="6">'Day 6'!$4:$4</definedName>
    <definedName name="_xlnm.Print_Titles" localSheetId="16">December!$7:$7</definedName>
    <definedName name="_xlnm.Print_Titles" localSheetId="10">'Early Dismissal 1'!$4:$4</definedName>
    <definedName name="_xlnm.Print_Titles" localSheetId="11">'Early Dismissal 2'!$4:$4</definedName>
    <definedName name="_xlnm.Print_Titles" localSheetId="7">'Extra Day A'!$4:$4</definedName>
    <definedName name="_xlnm.Print_Titles" localSheetId="8">'Extra Day B'!$4:$4</definedName>
    <definedName name="_xlnm.Print_Titles" localSheetId="9">'Extra Day C'!$4:$4</definedName>
    <definedName name="_xlnm.Print_Titles" localSheetId="18">February!$7:$7</definedName>
    <definedName name="_xlnm.Print_Titles" localSheetId="5">'Fri-Day 5'!$4:$4</definedName>
    <definedName name="_xlnm.Print_Titles" localSheetId="0">'Hours Summary'!$6:$6</definedName>
    <definedName name="_xlnm.Print_Titles" localSheetId="17">January!$7:$7</definedName>
    <definedName name="_xlnm.Print_Titles" localSheetId="19">March!$7:$7</definedName>
    <definedName name="_xlnm.Print_Titles" localSheetId="1">'Mon-Day 1'!$4:$4</definedName>
    <definedName name="_xlnm.Print_Titles" localSheetId="15">November!$7:$7</definedName>
    <definedName name="_xlnm.Print_Titles" localSheetId="14">October!$7:$7</definedName>
    <definedName name="_xlnm.Print_Titles" localSheetId="13">September!$7:$7</definedName>
    <definedName name="_xlnm.Print_Titles" localSheetId="4">'Thu-Day 4'!$4:$4</definedName>
    <definedName name="_xlnm.Print_Titles" localSheetId="2">'Tue-Day 2'!$4:$4</definedName>
    <definedName name="_xlnm.Print_Titles" localSheetId="3">'Wed-Day 3'!$4:$4</definedName>
    <definedName name="qwerty" localSheetId="20">TimeSheet[[#Headers],[Date(s)]]</definedName>
    <definedName name="sdf" localSheetId="20">'[1]Mon-Day 1-S1'!#REF!</definedName>
    <definedName name="sdf" localSheetId="19">'[1]Mon-Day 1-S1'!#REF!</definedName>
    <definedName name="StartTime" localSheetId="20">'[1]Mon-Day 1-S1'!#REF!</definedName>
    <definedName name="StartTime" localSheetId="6">'Day 6'!#REF!</definedName>
    <definedName name="StartTime" localSheetId="16">'[1]Mon-Day 1-S1'!#REF!</definedName>
    <definedName name="StartTime" localSheetId="10">'Early Dismissal 1'!#REF!</definedName>
    <definedName name="StartTime" localSheetId="11">'Early Dismissal 2'!#REF!</definedName>
    <definedName name="StartTime" localSheetId="7">'Extra Day A'!#REF!</definedName>
    <definedName name="StartTime" localSheetId="8">'Extra Day B'!#REF!</definedName>
    <definedName name="StartTime" localSheetId="9">'Extra Day C'!#REF!</definedName>
    <definedName name="StartTime" localSheetId="18">'[1]Mon-Day 1-S1'!#REF!</definedName>
    <definedName name="StartTime" localSheetId="5">'Fri-Day 5'!#REF!</definedName>
    <definedName name="StartTime" localSheetId="0">'Hours Summary'!#REF!</definedName>
    <definedName name="StartTime" localSheetId="17">'[1]Mon-Day 1-S1'!#REF!</definedName>
    <definedName name="StartTime" localSheetId="19">'[1]Mon-Day 1-S1'!#REF!</definedName>
    <definedName name="StartTime" localSheetId="15">'[1]Mon-Day 1-S1'!#REF!</definedName>
    <definedName name="StartTime" localSheetId="14">'[1]Mon-Day 1-S1'!#REF!</definedName>
    <definedName name="StartTime" localSheetId="4">'Thu-Day 4'!#REF!</definedName>
    <definedName name="StartTime" localSheetId="2">'Tue-Day 2'!#REF!</definedName>
    <definedName name="StartTime" localSheetId="3">'Wed-Day 3'!#REF!</definedName>
    <definedName name="WorkweekHours" localSheetId="20">April!$B$6</definedName>
    <definedName name="WorkweekHours" localSheetId="16">December!$B$6</definedName>
    <definedName name="WorkweekHours" localSheetId="18">February!$B$6</definedName>
    <definedName name="WorkweekHours" localSheetId="17">January!$B$6</definedName>
    <definedName name="WorkweekHours" localSheetId="19">March!$B$6</definedName>
    <definedName name="WorkweekHours" localSheetId="15">November!$B$6</definedName>
    <definedName name="WorkweekHours" localSheetId="14">October!$B$6</definedName>
    <definedName name="WorkweekHours" localSheetId="13">September!$B$6</definedName>
    <definedName name="zxcv" localSheetId="20">TimeSheet[[#Headers],[Date(s)]]</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49" l="1"/>
  <c r="D2" i="48"/>
  <c r="D2" i="47"/>
  <c r="D2" i="46"/>
  <c r="D2" i="45"/>
  <c r="D2" i="44"/>
  <c r="D2" i="43"/>
  <c r="D2" i="42"/>
  <c r="D2" i="41"/>
  <c r="D2" i="40"/>
  <c r="D2" i="39"/>
  <c r="D2" i="38"/>
  <c r="C3" i="38"/>
  <c r="J12" i="40"/>
  <c r="K12" i="40"/>
  <c r="J19" i="40"/>
  <c r="K19" i="40"/>
  <c r="J26" i="40"/>
  <c r="K26" i="40"/>
  <c r="J33" i="40"/>
  <c r="K33" i="40"/>
  <c r="J15" i="40"/>
  <c r="K15" i="40"/>
  <c r="J21" i="40"/>
  <c r="K21" i="40"/>
  <c r="J28" i="40"/>
  <c r="K28" i="40"/>
  <c r="J35" i="40"/>
  <c r="K35" i="40"/>
  <c r="J8" i="40"/>
  <c r="K8" i="40"/>
  <c r="J9" i="40"/>
  <c r="K9" i="40"/>
  <c r="J10" i="40"/>
  <c r="K10" i="40"/>
  <c r="J11" i="40"/>
  <c r="K11" i="40"/>
  <c r="J13" i="40"/>
  <c r="K13" i="40"/>
  <c r="J14" i="40"/>
  <c r="K14" i="40"/>
  <c r="J16" i="40"/>
  <c r="K16" i="40"/>
  <c r="J17" i="40"/>
  <c r="K17" i="40"/>
  <c r="J18" i="40"/>
  <c r="K18" i="40"/>
  <c r="J20" i="40"/>
  <c r="K20" i="40"/>
  <c r="J22" i="40"/>
  <c r="K22" i="40"/>
  <c r="J23" i="40"/>
  <c r="K23" i="40"/>
  <c r="J24" i="40"/>
  <c r="K24" i="40"/>
  <c r="J25" i="40"/>
  <c r="K25" i="40"/>
  <c r="J27" i="40"/>
  <c r="K27" i="40"/>
  <c r="J29" i="40"/>
  <c r="K29" i="40"/>
  <c r="J30" i="40"/>
  <c r="K30" i="40"/>
  <c r="J31" i="40"/>
  <c r="K31" i="40"/>
  <c r="J32" i="40"/>
  <c r="K32" i="40"/>
  <c r="J34" i="40"/>
  <c r="K34" i="40"/>
  <c r="J36" i="40"/>
  <c r="K36" i="40"/>
  <c r="J37" i="40"/>
  <c r="K37" i="40"/>
  <c r="J38" i="40"/>
  <c r="K38" i="40"/>
  <c r="D6" i="40"/>
  <c r="J8" i="38"/>
  <c r="K8" i="38"/>
  <c r="J9" i="38"/>
  <c r="K9" i="38"/>
  <c r="J10" i="38"/>
  <c r="K10" i="38"/>
  <c r="J11" i="38"/>
  <c r="K11" i="38"/>
  <c r="J12" i="38"/>
  <c r="K12" i="38"/>
  <c r="J13" i="38"/>
  <c r="K13" i="38"/>
  <c r="J14" i="38"/>
  <c r="K14" i="38"/>
  <c r="J15" i="38"/>
  <c r="K15" i="38"/>
  <c r="J16" i="38"/>
  <c r="K16" i="38"/>
  <c r="J17" i="38"/>
  <c r="K17" i="38"/>
  <c r="J18" i="38"/>
  <c r="K18" i="38"/>
  <c r="J19" i="38"/>
  <c r="K19" i="38"/>
  <c r="J20" i="38"/>
  <c r="K20" i="38"/>
  <c r="J21" i="38"/>
  <c r="K21" i="38"/>
  <c r="J22" i="38"/>
  <c r="K22" i="38"/>
  <c r="J23" i="38"/>
  <c r="K23" i="38"/>
  <c r="J24" i="38"/>
  <c r="K24" i="38"/>
  <c r="J25" i="38"/>
  <c r="K25" i="38"/>
  <c r="J26" i="38"/>
  <c r="K26" i="38"/>
  <c r="J27" i="38"/>
  <c r="K27" i="38"/>
  <c r="J28" i="38"/>
  <c r="K28" i="38"/>
  <c r="J29" i="38"/>
  <c r="K29" i="38"/>
  <c r="J30" i="38"/>
  <c r="K30" i="38"/>
  <c r="J31" i="38"/>
  <c r="K31" i="38"/>
  <c r="J32" i="38"/>
  <c r="K32" i="38"/>
  <c r="J33" i="38"/>
  <c r="K33" i="38"/>
  <c r="J34" i="38"/>
  <c r="K34" i="38"/>
  <c r="J35" i="38"/>
  <c r="K35" i="38"/>
  <c r="J36" i="38"/>
  <c r="K36" i="38"/>
  <c r="J37" i="38"/>
  <c r="K37" i="38"/>
  <c r="J38" i="38"/>
  <c r="K38" i="38"/>
  <c r="D6" i="38"/>
  <c r="E6" i="38"/>
  <c r="J8" i="39"/>
  <c r="K8" i="39"/>
  <c r="J9" i="39"/>
  <c r="K9" i="39"/>
  <c r="J10" i="39"/>
  <c r="K10" i="39"/>
  <c r="J11" i="39"/>
  <c r="K11" i="39"/>
  <c r="J12" i="39"/>
  <c r="K12" i="39"/>
  <c r="J13" i="39"/>
  <c r="K13" i="39"/>
  <c r="J14" i="39"/>
  <c r="K14" i="39"/>
  <c r="J15" i="39"/>
  <c r="K15" i="39"/>
  <c r="J16" i="39"/>
  <c r="K16" i="39"/>
  <c r="J17" i="39"/>
  <c r="K17" i="39"/>
  <c r="J18" i="39"/>
  <c r="K18" i="39"/>
  <c r="J19" i="39"/>
  <c r="K19" i="39"/>
  <c r="J20" i="39"/>
  <c r="K20" i="39"/>
  <c r="J21" i="39"/>
  <c r="K21" i="39"/>
  <c r="J22" i="39"/>
  <c r="K22" i="39"/>
  <c r="J23" i="39"/>
  <c r="K23" i="39"/>
  <c r="J24" i="39"/>
  <c r="K24" i="39"/>
  <c r="J25" i="39"/>
  <c r="K25" i="39"/>
  <c r="J26" i="39"/>
  <c r="K26" i="39"/>
  <c r="J27" i="39"/>
  <c r="K27" i="39"/>
  <c r="J28" i="39"/>
  <c r="K28" i="39"/>
  <c r="J29" i="39"/>
  <c r="K29" i="39"/>
  <c r="J30" i="39"/>
  <c r="K30" i="39"/>
  <c r="J31" i="39"/>
  <c r="K31" i="39"/>
  <c r="J32" i="39"/>
  <c r="K32" i="39"/>
  <c r="J33" i="39"/>
  <c r="K33" i="39"/>
  <c r="J34" i="39"/>
  <c r="K34" i="39"/>
  <c r="J35" i="39"/>
  <c r="K35" i="39"/>
  <c r="J36" i="39"/>
  <c r="K36" i="39"/>
  <c r="J37" i="39"/>
  <c r="K37" i="39"/>
  <c r="D6" i="39"/>
  <c r="E6" i="39"/>
  <c r="E6" i="40"/>
  <c r="J8" i="41"/>
  <c r="K8" i="41"/>
  <c r="J9" i="41"/>
  <c r="K9" i="41"/>
  <c r="J10" i="41"/>
  <c r="K10" i="41"/>
  <c r="J11" i="41"/>
  <c r="K11" i="41"/>
  <c r="J12" i="41"/>
  <c r="K12" i="41"/>
  <c r="J13" i="41"/>
  <c r="K13" i="41"/>
  <c r="J14" i="41"/>
  <c r="K14" i="41"/>
  <c r="J15" i="41"/>
  <c r="K15" i="41"/>
  <c r="J16" i="41"/>
  <c r="K16" i="41"/>
  <c r="J17" i="41"/>
  <c r="K17" i="41"/>
  <c r="J18" i="41"/>
  <c r="K18" i="41"/>
  <c r="J19" i="41"/>
  <c r="K19" i="41"/>
  <c r="J20" i="41"/>
  <c r="K20" i="41"/>
  <c r="J21" i="41"/>
  <c r="K21" i="41"/>
  <c r="J22" i="41"/>
  <c r="K22" i="41"/>
  <c r="J23" i="41"/>
  <c r="K23" i="41"/>
  <c r="J24" i="41"/>
  <c r="K24" i="41"/>
  <c r="J25" i="41"/>
  <c r="K25" i="41"/>
  <c r="J26" i="41"/>
  <c r="K26" i="41"/>
  <c r="J27" i="41"/>
  <c r="K27" i="41"/>
  <c r="J28" i="41"/>
  <c r="K28" i="41"/>
  <c r="J29" i="41"/>
  <c r="K29" i="41"/>
  <c r="J30" i="41"/>
  <c r="K30" i="41"/>
  <c r="J31" i="41"/>
  <c r="K31" i="41"/>
  <c r="J32" i="41"/>
  <c r="K32" i="41"/>
  <c r="J33" i="41"/>
  <c r="K33" i="41"/>
  <c r="J34" i="41"/>
  <c r="K34" i="41"/>
  <c r="J35" i="41"/>
  <c r="K35" i="41"/>
  <c r="J36" i="41"/>
  <c r="K36" i="41"/>
  <c r="J37" i="41"/>
  <c r="K37" i="41"/>
  <c r="D6" i="41"/>
  <c r="E6" i="41"/>
  <c r="J8" i="42"/>
  <c r="K8" i="42"/>
  <c r="J9" i="42"/>
  <c r="K9" i="42"/>
  <c r="J10" i="42"/>
  <c r="K10" i="42"/>
  <c r="J11" i="42"/>
  <c r="K11" i="42"/>
  <c r="J12" i="42"/>
  <c r="K12" i="42"/>
  <c r="J13" i="42"/>
  <c r="K13" i="42"/>
  <c r="J14" i="42"/>
  <c r="K14" i="42"/>
  <c r="J15" i="42"/>
  <c r="K15" i="42"/>
  <c r="J16" i="42"/>
  <c r="K16" i="42"/>
  <c r="J17" i="42"/>
  <c r="K17" i="42"/>
  <c r="J18" i="42"/>
  <c r="K18" i="42"/>
  <c r="J19" i="42"/>
  <c r="K19" i="42"/>
  <c r="J20" i="42"/>
  <c r="K20" i="42"/>
  <c r="J21" i="42"/>
  <c r="K21" i="42"/>
  <c r="J22" i="42"/>
  <c r="K22" i="42"/>
  <c r="J23" i="42"/>
  <c r="K23" i="42"/>
  <c r="J24" i="42"/>
  <c r="K24" i="42"/>
  <c r="J25" i="42"/>
  <c r="K25" i="42"/>
  <c r="J26" i="42"/>
  <c r="K26" i="42"/>
  <c r="J27" i="42"/>
  <c r="K27" i="42"/>
  <c r="J28" i="42"/>
  <c r="K28" i="42"/>
  <c r="J29" i="42"/>
  <c r="K29" i="42"/>
  <c r="J30" i="42"/>
  <c r="K30" i="42"/>
  <c r="J31" i="42"/>
  <c r="K31" i="42"/>
  <c r="J32" i="42"/>
  <c r="K32" i="42"/>
  <c r="J33" i="42"/>
  <c r="K33" i="42"/>
  <c r="J34" i="42"/>
  <c r="K34" i="42"/>
  <c r="J35" i="42"/>
  <c r="K35" i="42"/>
  <c r="J36" i="42"/>
  <c r="K36" i="42"/>
  <c r="J37" i="42"/>
  <c r="K37" i="42"/>
  <c r="J38" i="42"/>
  <c r="K38" i="42"/>
  <c r="D6" i="42"/>
  <c r="E6" i="42"/>
  <c r="J8" i="43"/>
  <c r="K8" i="43"/>
  <c r="J9" i="43"/>
  <c r="K9" i="43"/>
  <c r="J10" i="43"/>
  <c r="K10" i="43"/>
  <c r="J11" i="43"/>
  <c r="K11" i="43"/>
  <c r="J12" i="43"/>
  <c r="K12" i="43"/>
  <c r="J13" i="43"/>
  <c r="K13" i="43"/>
  <c r="J14" i="43"/>
  <c r="K14" i="43"/>
  <c r="J15" i="43"/>
  <c r="K15" i="43"/>
  <c r="J16" i="43"/>
  <c r="K16" i="43"/>
  <c r="J17" i="43"/>
  <c r="K17" i="43"/>
  <c r="J18" i="43"/>
  <c r="K18" i="43"/>
  <c r="J19" i="43"/>
  <c r="K19" i="43"/>
  <c r="J20" i="43"/>
  <c r="K20" i="43"/>
  <c r="J21" i="43"/>
  <c r="K21" i="43"/>
  <c r="J22" i="43"/>
  <c r="K22" i="43"/>
  <c r="J23" i="43"/>
  <c r="K23" i="43"/>
  <c r="J24" i="43"/>
  <c r="K24" i="43"/>
  <c r="J25" i="43"/>
  <c r="K25" i="43"/>
  <c r="J26" i="43"/>
  <c r="K26" i="43"/>
  <c r="J27" i="43"/>
  <c r="K27" i="43"/>
  <c r="J28" i="43"/>
  <c r="K28" i="43"/>
  <c r="J29" i="43"/>
  <c r="K29" i="43"/>
  <c r="J30" i="43"/>
  <c r="K30" i="43"/>
  <c r="J31" i="43"/>
  <c r="K31" i="43"/>
  <c r="J32" i="43"/>
  <c r="K32" i="43"/>
  <c r="J33" i="43"/>
  <c r="K33" i="43"/>
  <c r="J34" i="43"/>
  <c r="K34" i="43"/>
  <c r="J35" i="43"/>
  <c r="K35" i="43"/>
  <c r="J36" i="43"/>
  <c r="K36" i="43"/>
  <c r="J37" i="43"/>
  <c r="K37" i="43"/>
  <c r="J38" i="43"/>
  <c r="K38" i="43"/>
  <c r="D6" i="43"/>
  <c r="E6" i="43"/>
  <c r="J8" i="44"/>
  <c r="K8" i="44"/>
  <c r="J9" i="44"/>
  <c r="K9" i="44"/>
  <c r="J10" i="44"/>
  <c r="K10" i="44"/>
  <c r="J11" i="44"/>
  <c r="K11" i="44"/>
  <c r="J12" i="44"/>
  <c r="K12" i="44"/>
  <c r="J13" i="44"/>
  <c r="K13" i="44"/>
  <c r="J14" i="44"/>
  <c r="K14" i="44"/>
  <c r="J15" i="44"/>
  <c r="K15" i="44"/>
  <c r="J16" i="44"/>
  <c r="K16" i="44"/>
  <c r="J17" i="44"/>
  <c r="K17" i="44"/>
  <c r="J18" i="44"/>
  <c r="K18" i="44"/>
  <c r="J19" i="44"/>
  <c r="K19" i="44"/>
  <c r="J20" i="44"/>
  <c r="K20" i="44"/>
  <c r="J21" i="44"/>
  <c r="K21" i="44"/>
  <c r="J22" i="44"/>
  <c r="K22" i="44"/>
  <c r="J23" i="44"/>
  <c r="K23" i="44"/>
  <c r="J24" i="44"/>
  <c r="K24" i="44"/>
  <c r="J25" i="44"/>
  <c r="K25" i="44"/>
  <c r="J26" i="44"/>
  <c r="K26" i="44"/>
  <c r="J27" i="44"/>
  <c r="K27" i="44"/>
  <c r="J28" i="44"/>
  <c r="K28" i="44"/>
  <c r="J29" i="44"/>
  <c r="K29" i="44"/>
  <c r="J30" i="44"/>
  <c r="K30" i="44"/>
  <c r="J31" i="44"/>
  <c r="K31" i="44"/>
  <c r="J32" i="44"/>
  <c r="K32" i="44"/>
  <c r="J33" i="44"/>
  <c r="K33" i="44"/>
  <c r="J34" i="44"/>
  <c r="K34" i="44"/>
  <c r="J35" i="44"/>
  <c r="K35" i="44"/>
  <c r="J36" i="44"/>
  <c r="K36" i="44"/>
  <c r="D6" i="44"/>
  <c r="E6" i="44"/>
  <c r="C3" i="49"/>
  <c r="C2" i="49"/>
  <c r="C3" i="48"/>
  <c r="C2" i="48"/>
  <c r="C3" i="47"/>
  <c r="C2" i="47"/>
  <c r="C3" i="46"/>
  <c r="C2" i="46"/>
  <c r="C3" i="45"/>
  <c r="C2" i="45"/>
  <c r="C3" i="44"/>
  <c r="C2" i="44"/>
  <c r="C3" i="43"/>
  <c r="C2" i="43"/>
  <c r="C3" i="42"/>
  <c r="C2" i="42"/>
  <c r="C3" i="41"/>
  <c r="C2" i="41"/>
  <c r="C3" i="40"/>
  <c r="C2" i="40"/>
  <c r="C3" i="39"/>
  <c r="C2" i="39"/>
  <c r="C2" i="38"/>
  <c r="C4" i="49"/>
  <c r="C4" i="48"/>
  <c r="C4" i="47"/>
  <c r="C4" i="46"/>
  <c r="C4" i="45"/>
  <c r="C4" i="44"/>
  <c r="C4" i="43"/>
  <c r="C4" i="42"/>
  <c r="C4" i="41"/>
  <c r="C4" i="40"/>
  <c r="C4" i="39"/>
  <c r="C4" i="38"/>
  <c r="E6" i="1"/>
  <c r="F6" i="1"/>
  <c r="E8" i="1"/>
  <c r="F8" i="1"/>
  <c r="E10" i="1"/>
  <c r="F10" i="1"/>
  <c r="E14" i="1"/>
  <c r="F14" i="1"/>
  <c r="E16" i="1"/>
  <c r="F16" i="1"/>
  <c r="E21" i="1"/>
  <c r="F21" i="1"/>
  <c r="E26" i="1"/>
  <c r="F26" i="1"/>
  <c r="E30" i="1"/>
  <c r="F30" i="1"/>
  <c r="E32" i="1"/>
  <c r="F32" i="1"/>
  <c r="E34" i="1"/>
  <c r="F34" i="1"/>
  <c r="E36" i="1"/>
  <c r="F36" i="1"/>
  <c r="F39" i="1"/>
  <c r="C40" i="1"/>
  <c r="C2" i="1"/>
  <c r="C6" i="3"/>
  <c r="G39" i="1"/>
  <c r="H39" i="1"/>
  <c r="E40" i="1"/>
  <c r="F2" i="1"/>
  <c r="D6" i="3"/>
  <c r="F6" i="3"/>
  <c r="E6" i="2"/>
  <c r="F6" i="2"/>
  <c r="E8" i="2"/>
  <c r="F8" i="2"/>
  <c r="E10" i="2"/>
  <c r="F10" i="2"/>
  <c r="E14" i="2"/>
  <c r="F14" i="2"/>
  <c r="E16" i="2"/>
  <c r="F16" i="2"/>
  <c r="E21" i="2"/>
  <c r="F21" i="2"/>
  <c r="E26" i="2"/>
  <c r="F26" i="2"/>
  <c r="E30" i="2"/>
  <c r="F30" i="2"/>
  <c r="E32" i="2"/>
  <c r="F32" i="2"/>
  <c r="E34" i="2"/>
  <c r="F34" i="2"/>
  <c r="E36" i="2"/>
  <c r="F36" i="2"/>
  <c r="F39" i="2"/>
  <c r="C40" i="2"/>
  <c r="C2" i="2"/>
  <c r="C7" i="3"/>
  <c r="G39" i="2"/>
  <c r="H39" i="2"/>
  <c r="E40" i="2"/>
  <c r="F2" i="2"/>
  <c r="D7" i="3"/>
  <c r="F7" i="3"/>
  <c r="E6" i="4"/>
  <c r="F6" i="4"/>
  <c r="E8" i="4"/>
  <c r="F8" i="4"/>
  <c r="E10" i="4"/>
  <c r="F10" i="4"/>
  <c r="E14" i="4"/>
  <c r="F14" i="4"/>
  <c r="E16" i="4"/>
  <c r="F16" i="4"/>
  <c r="E21" i="4"/>
  <c r="F21" i="4"/>
  <c r="E26" i="4"/>
  <c r="F26" i="4"/>
  <c r="E30" i="4"/>
  <c r="F30" i="4"/>
  <c r="E32" i="4"/>
  <c r="F32" i="4"/>
  <c r="E34" i="4"/>
  <c r="F34" i="4"/>
  <c r="E36" i="4"/>
  <c r="F36" i="4"/>
  <c r="F39" i="4"/>
  <c r="C40" i="4"/>
  <c r="C2" i="4"/>
  <c r="C8" i="3"/>
  <c r="G39" i="4"/>
  <c r="H39" i="4"/>
  <c r="E40" i="4"/>
  <c r="F2" i="4"/>
  <c r="D8" i="3"/>
  <c r="F8" i="3"/>
  <c r="E6" i="5"/>
  <c r="F6" i="5"/>
  <c r="E8" i="5"/>
  <c r="F8" i="5"/>
  <c r="E10" i="5"/>
  <c r="F10" i="5"/>
  <c r="E14" i="5"/>
  <c r="F14" i="5"/>
  <c r="E16" i="5"/>
  <c r="F16" i="5"/>
  <c r="E21" i="5"/>
  <c r="F21" i="5"/>
  <c r="E26" i="5"/>
  <c r="F26" i="5"/>
  <c r="E30" i="5"/>
  <c r="F30" i="5"/>
  <c r="E32" i="5"/>
  <c r="F32" i="5"/>
  <c r="E34" i="5"/>
  <c r="F34" i="5"/>
  <c r="E36" i="5"/>
  <c r="F36" i="5"/>
  <c r="F39" i="5"/>
  <c r="C40" i="5"/>
  <c r="C2" i="5"/>
  <c r="C9" i="3"/>
  <c r="G39" i="5"/>
  <c r="H39" i="5"/>
  <c r="E40" i="5"/>
  <c r="F2" i="5"/>
  <c r="D9" i="3"/>
  <c r="F9" i="3"/>
  <c r="E6" i="6"/>
  <c r="F6" i="6"/>
  <c r="E8" i="6"/>
  <c r="F8" i="6"/>
  <c r="E10" i="6"/>
  <c r="F10" i="6"/>
  <c r="E14" i="6"/>
  <c r="F14" i="6"/>
  <c r="E16" i="6"/>
  <c r="F16" i="6"/>
  <c r="E21" i="6"/>
  <c r="F21" i="6"/>
  <c r="E26" i="6"/>
  <c r="F26" i="6"/>
  <c r="E30" i="6"/>
  <c r="F30" i="6"/>
  <c r="E32" i="6"/>
  <c r="F32" i="6"/>
  <c r="E34" i="6"/>
  <c r="F34" i="6"/>
  <c r="E36" i="6"/>
  <c r="F36" i="6"/>
  <c r="F39" i="6"/>
  <c r="C40" i="6"/>
  <c r="C2" i="6"/>
  <c r="C10" i="3"/>
  <c r="G39" i="6"/>
  <c r="H39" i="6"/>
  <c r="E40" i="6"/>
  <c r="F2" i="6"/>
  <c r="D10" i="3"/>
  <c r="F10" i="3"/>
  <c r="E6" i="7"/>
  <c r="F6" i="7"/>
  <c r="E8" i="7"/>
  <c r="F8" i="7"/>
  <c r="E10" i="7"/>
  <c r="F10" i="7"/>
  <c r="E14" i="7"/>
  <c r="F14" i="7"/>
  <c r="E16" i="7"/>
  <c r="F16" i="7"/>
  <c r="E21" i="7"/>
  <c r="F21" i="7"/>
  <c r="E26" i="7"/>
  <c r="F26" i="7"/>
  <c r="E30" i="7"/>
  <c r="F30" i="7"/>
  <c r="E32" i="7"/>
  <c r="F32" i="7"/>
  <c r="E34" i="7"/>
  <c r="F34" i="7"/>
  <c r="E36" i="7"/>
  <c r="F36" i="7"/>
  <c r="F39" i="7"/>
  <c r="C40" i="7"/>
  <c r="C2" i="7"/>
  <c r="C11" i="3"/>
  <c r="G39" i="7"/>
  <c r="H39" i="7"/>
  <c r="E40" i="7"/>
  <c r="F2" i="7"/>
  <c r="D11" i="3"/>
  <c r="F11" i="3"/>
  <c r="E6" i="23"/>
  <c r="F6" i="23"/>
  <c r="E8" i="23"/>
  <c r="F8" i="23"/>
  <c r="E10" i="23"/>
  <c r="F10" i="23"/>
  <c r="E14" i="23"/>
  <c r="F14" i="23"/>
  <c r="E16" i="23"/>
  <c r="F16" i="23"/>
  <c r="E21" i="23"/>
  <c r="F21" i="23"/>
  <c r="E26" i="23"/>
  <c r="F26" i="23"/>
  <c r="E30" i="23"/>
  <c r="F30" i="23"/>
  <c r="E32" i="23"/>
  <c r="F32" i="23"/>
  <c r="E34" i="23"/>
  <c r="F34" i="23"/>
  <c r="E36" i="23"/>
  <c r="F36" i="23"/>
  <c r="F39" i="23"/>
  <c r="C40" i="23"/>
  <c r="C2" i="23"/>
  <c r="C12" i="3"/>
  <c r="G39" i="23"/>
  <c r="H39" i="23"/>
  <c r="E40" i="23"/>
  <c r="F2" i="23"/>
  <c r="D12" i="3"/>
  <c r="F12" i="3"/>
  <c r="E6" i="24"/>
  <c r="F6" i="24"/>
  <c r="E8" i="24"/>
  <c r="F8" i="24"/>
  <c r="E10" i="24"/>
  <c r="F10" i="24"/>
  <c r="E14" i="24"/>
  <c r="F14" i="24"/>
  <c r="E16" i="24"/>
  <c r="F16" i="24"/>
  <c r="E21" i="24"/>
  <c r="F21" i="24"/>
  <c r="E26" i="24"/>
  <c r="F26" i="24"/>
  <c r="E30" i="24"/>
  <c r="F30" i="24"/>
  <c r="E32" i="24"/>
  <c r="F32" i="24"/>
  <c r="E34" i="24"/>
  <c r="F34" i="24"/>
  <c r="E36" i="24"/>
  <c r="F36" i="24"/>
  <c r="F39" i="24"/>
  <c r="C40" i="24"/>
  <c r="C2" i="24"/>
  <c r="C13" i="3"/>
  <c r="G39" i="24"/>
  <c r="H39" i="24"/>
  <c r="E40" i="24"/>
  <c r="F2" i="24"/>
  <c r="D13" i="3"/>
  <c r="F13" i="3"/>
  <c r="E6" i="25"/>
  <c r="F6" i="25"/>
  <c r="E8" i="25"/>
  <c r="F8" i="25"/>
  <c r="E10" i="25"/>
  <c r="F10" i="25"/>
  <c r="E14" i="25"/>
  <c r="F14" i="25"/>
  <c r="E16" i="25"/>
  <c r="F16" i="25"/>
  <c r="E21" i="25"/>
  <c r="F21" i="25"/>
  <c r="E26" i="25"/>
  <c r="F26" i="25"/>
  <c r="E30" i="25"/>
  <c r="F30" i="25"/>
  <c r="E32" i="25"/>
  <c r="F32" i="25"/>
  <c r="E34" i="25"/>
  <c r="F34" i="25"/>
  <c r="E36" i="25"/>
  <c r="F36" i="25"/>
  <c r="F39" i="25"/>
  <c r="C40" i="25"/>
  <c r="C2" i="25"/>
  <c r="C14" i="3"/>
  <c r="G39" i="25"/>
  <c r="H39" i="25"/>
  <c r="E40" i="25"/>
  <c r="F2" i="25"/>
  <c r="D14" i="3"/>
  <c r="F14" i="3"/>
  <c r="E6" i="21"/>
  <c r="F6" i="21"/>
  <c r="E8" i="21"/>
  <c r="F8" i="21"/>
  <c r="E10" i="21"/>
  <c r="F10" i="21"/>
  <c r="E14" i="21"/>
  <c r="F14" i="21"/>
  <c r="E16" i="21"/>
  <c r="F16" i="21"/>
  <c r="E21" i="21"/>
  <c r="F21" i="21"/>
  <c r="E26" i="21"/>
  <c r="F26" i="21"/>
  <c r="E30" i="21"/>
  <c r="F30" i="21"/>
  <c r="E32" i="21"/>
  <c r="F32" i="21"/>
  <c r="E34" i="21"/>
  <c r="F34" i="21"/>
  <c r="E36" i="21"/>
  <c r="F36" i="21"/>
  <c r="F39" i="21"/>
  <c r="C40" i="21"/>
  <c r="C2" i="21"/>
  <c r="C15" i="3"/>
  <c r="G39" i="21"/>
  <c r="H39" i="21"/>
  <c r="E40" i="21"/>
  <c r="F2" i="21"/>
  <c r="D15" i="3"/>
  <c r="F15" i="3"/>
  <c r="E6" i="22"/>
  <c r="F6" i="22"/>
  <c r="E8" i="22"/>
  <c r="F8" i="22"/>
  <c r="E10" i="22"/>
  <c r="F10" i="22"/>
  <c r="E14" i="22"/>
  <c r="F14" i="22"/>
  <c r="E16" i="22"/>
  <c r="F16" i="22"/>
  <c r="E21" i="22"/>
  <c r="F21" i="22"/>
  <c r="E26" i="22"/>
  <c r="F26" i="22"/>
  <c r="E30" i="22"/>
  <c r="F30" i="22"/>
  <c r="E32" i="22"/>
  <c r="F32" i="22"/>
  <c r="E34" i="22"/>
  <c r="F34" i="22"/>
  <c r="E36" i="22"/>
  <c r="F36" i="22"/>
  <c r="F39" i="22"/>
  <c r="C40" i="22"/>
  <c r="C2" i="22"/>
  <c r="C16" i="3"/>
  <c r="G39" i="22"/>
  <c r="H39" i="22"/>
  <c r="E40" i="22"/>
  <c r="F2" i="22"/>
  <c r="D16" i="3"/>
  <c r="F16" i="3"/>
  <c r="F17" i="3"/>
  <c r="J10" i="49"/>
  <c r="J9" i="49"/>
  <c r="J8" i="49"/>
  <c r="I36"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C6" i="44"/>
  <c r="I28" i="45"/>
  <c r="L6" i="47"/>
  <c r="L5" i="47"/>
  <c r="N4" i="47"/>
  <c r="L4" i="47"/>
  <c r="N3" i="47"/>
  <c r="L3" i="47"/>
  <c r="N2" i="47"/>
  <c r="L2" i="47"/>
  <c r="L6" i="38"/>
  <c r="L5" i="38"/>
  <c r="N4" i="38"/>
  <c r="L4" i="38"/>
  <c r="N3" i="38"/>
  <c r="L3" i="38"/>
  <c r="N2" i="38"/>
  <c r="L2" i="38"/>
  <c r="L6" i="39"/>
  <c r="L5" i="39"/>
  <c r="N4" i="39"/>
  <c r="L4" i="39"/>
  <c r="N3" i="39"/>
  <c r="L3" i="39"/>
  <c r="N2" i="39"/>
  <c r="L2" i="39"/>
  <c r="L6" i="40"/>
  <c r="L5" i="40"/>
  <c r="N4" i="40"/>
  <c r="L4" i="40"/>
  <c r="N3" i="40"/>
  <c r="L3" i="40"/>
  <c r="N2" i="40"/>
  <c r="L2" i="40"/>
  <c r="L6" i="41"/>
  <c r="L5" i="41"/>
  <c r="N4" i="41"/>
  <c r="L4" i="41"/>
  <c r="N3" i="41"/>
  <c r="L3" i="41"/>
  <c r="N2" i="41"/>
  <c r="L2" i="41"/>
  <c r="L6" i="42"/>
  <c r="L5" i="42"/>
  <c r="N4" i="42"/>
  <c r="L4" i="42"/>
  <c r="N3" i="42"/>
  <c r="L3" i="42"/>
  <c r="N2" i="42"/>
  <c r="L2" i="42"/>
  <c r="L6" i="43"/>
  <c r="L5" i="43"/>
  <c r="N4" i="43"/>
  <c r="L4" i="43"/>
  <c r="N3" i="43"/>
  <c r="L3" i="43"/>
  <c r="N2" i="43"/>
  <c r="L2" i="43"/>
  <c r="L6" i="44"/>
  <c r="L5" i="44"/>
  <c r="N4" i="44"/>
  <c r="L4" i="44"/>
  <c r="N3" i="44"/>
  <c r="L3" i="44"/>
  <c r="N2" i="44"/>
  <c r="L2" i="44"/>
  <c r="L6" i="45"/>
  <c r="L5" i="45"/>
  <c r="N4" i="45"/>
  <c r="L4" i="45"/>
  <c r="N3" i="45"/>
  <c r="L3" i="45"/>
  <c r="N2" i="45"/>
  <c r="L2" i="45"/>
  <c r="L6" i="46"/>
  <c r="L5" i="46"/>
  <c r="N4" i="46"/>
  <c r="L4" i="46"/>
  <c r="N3" i="46"/>
  <c r="L3" i="46"/>
  <c r="N2" i="46"/>
  <c r="L2" i="46"/>
  <c r="L6" i="48"/>
  <c r="L5" i="48"/>
  <c r="N4" i="48"/>
  <c r="L4" i="48"/>
  <c r="N3" i="48"/>
  <c r="L3" i="48"/>
  <c r="N2" i="48"/>
  <c r="L2" i="48"/>
  <c r="N3" i="49"/>
  <c r="N2" i="49"/>
  <c r="I30" i="38"/>
  <c r="I31" i="38"/>
  <c r="I38" i="38"/>
  <c r="I33" i="38"/>
  <c r="I24" i="38"/>
  <c r="I17" i="38"/>
  <c r="I10" i="38"/>
  <c r="I12" i="38"/>
  <c r="I19" i="38"/>
  <c r="I26" i="38"/>
  <c r="I8" i="38"/>
  <c r="I9" i="38"/>
  <c r="I11" i="38"/>
  <c r="I13" i="38"/>
  <c r="I14" i="38"/>
  <c r="I15" i="38"/>
  <c r="I16" i="38"/>
  <c r="I18" i="38"/>
  <c r="I20" i="38"/>
  <c r="I21" i="38"/>
  <c r="I22" i="38"/>
  <c r="I23" i="38"/>
  <c r="I25" i="38"/>
  <c r="I27" i="38"/>
  <c r="I28" i="38"/>
  <c r="I29" i="38"/>
  <c r="I32" i="38"/>
  <c r="I34" i="38"/>
  <c r="I35" i="38"/>
  <c r="I36" i="38"/>
  <c r="I37" i="38"/>
  <c r="C6" i="38"/>
  <c r="I35" i="39"/>
  <c r="I28" i="39"/>
  <c r="I21" i="39"/>
  <c r="I10" i="39"/>
  <c r="I16" i="39"/>
  <c r="I23" i="39"/>
  <c r="I14" i="39"/>
  <c r="I30" i="39"/>
  <c r="I8" i="39"/>
  <c r="I9" i="39"/>
  <c r="I11" i="39"/>
  <c r="I12" i="39"/>
  <c r="I13" i="39"/>
  <c r="I15" i="39"/>
  <c r="I17" i="39"/>
  <c r="I18" i="39"/>
  <c r="I19" i="39"/>
  <c r="I20" i="39"/>
  <c r="I22" i="39"/>
  <c r="I24" i="39"/>
  <c r="I25" i="39"/>
  <c r="I26" i="39"/>
  <c r="I27" i="39"/>
  <c r="I29" i="39"/>
  <c r="I31" i="39"/>
  <c r="I32" i="39"/>
  <c r="I33" i="39"/>
  <c r="I34" i="39"/>
  <c r="I36" i="39"/>
  <c r="I37" i="39"/>
  <c r="C6" i="39"/>
  <c r="I37" i="41"/>
  <c r="I30" i="41"/>
  <c r="I23" i="41"/>
  <c r="I16" i="41"/>
  <c r="I9" i="41"/>
  <c r="I11" i="41"/>
  <c r="I25" i="41"/>
  <c r="I32" i="41"/>
  <c r="I8" i="41"/>
  <c r="I10" i="41"/>
  <c r="I12" i="41"/>
  <c r="I13" i="41"/>
  <c r="I14" i="41"/>
  <c r="I15" i="41"/>
  <c r="I17" i="41"/>
  <c r="I18" i="41"/>
  <c r="I19" i="41"/>
  <c r="I20" i="41"/>
  <c r="I21" i="41"/>
  <c r="I22" i="41"/>
  <c r="I24" i="41"/>
  <c r="I26" i="41"/>
  <c r="I27" i="41"/>
  <c r="I28" i="41"/>
  <c r="I29" i="41"/>
  <c r="I31" i="41"/>
  <c r="I33" i="41"/>
  <c r="I34" i="41"/>
  <c r="I35" i="41"/>
  <c r="I36" i="41"/>
  <c r="C6" i="41"/>
  <c r="I21" i="42"/>
  <c r="I14" i="42"/>
  <c r="I9" i="42"/>
  <c r="I16" i="42"/>
  <c r="I23" i="42"/>
  <c r="I8" i="42"/>
  <c r="I10" i="42"/>
  <c r="I11" i="42"/>
  <c r="I12" i="42"/>
  <c r="I13" i="42"/>
  <c r="I15" i="42"/>
  <c r="I17" i="42"/>
  <c r="I18" i="42"/>
  <c r="I19" i="42"/>
  <c r="I20" i="42"/>
  <c r="I22" i="42"/>
  <c r="I24" i="42"/>
  <c r="I25" i="42"/>
  <c r="I26" i="42"/>
  <c r="I27" i="42"/>
  <c r="I28" i="42"/>
  <c r="I29" i="42"/>
  <c r="I30" i="42"/>
  <c r="I31" i="42"/>
  <c r="I32" i="42"/>
  <c r="I33" i="42"/>
  <c r="I34" i="42"/>
  <c r="I35" i="42"/>
  <c r="I36" i="42"/>
  <c r="I37" i="42"/>
  <c r="I38" i="42"/>
  <c r="C6" i="42"/>
  <c r="I32" i="43"/>
  <c r="I25" i="43"/>
  <c r="I18" i="43"/>
  <c r="I8" i="43"/>
  <c r="I9" i="43"/>
  <c r="I10" i="43"/>
  <c r="I11" i="43"/>
  <c r="I12" i="43"/>
  <c r="I13" i="43"/>
  <c r="I14" i="43"/>
  <c r="I15" i="43"/>
  <c r="I16" i="43"/>
  <c r="I17" i="43"/>
  <c r="I19" i="43"/>
  <c r="I20" i="43"/>
  <c r="I21" i="43"/>
  <c r="I22" i="43"/>
  <c r="I23" i="43"/>
  <c r="I24" i="43"/>
  <c r="I26" i="43"/>
  <c r="I27" i="43"/>
  <c r="I28" i="43"/>
  <c r="I29" i="43"/>
  <c r="I30" i="43"/>
  <c r="I31" i="43"/>
  <c r="I33" i="43"/>
  <c r="I34" i="43"/>
  <c r="I35" i="43"/>
  <c r="I36" i="43"/>
  <c r="I37" i="43"/>
  <c r="I38" i="43"/>
  <c r="C6" i="43"/>
  <c r="I35" i="45"/>
  <c r="I36" i="45"/>
  <c r="I29" i="45"/>
  <c r="I21" i="45"/>
  <c r="I22" i="45"/>
  <c r="I8" i="45"/>
  <c r="I14" i="45"/>
  <c r="I15" i="45"/>
  <c r="I9" i="45"/>
  <c r="I10" i="45"/>
  <c r="I16" i="45"/>
  <c r="I17" i="45"/>
  <c r="I23" i="45"/>
  <c r="I24" i="45"/>
  <c r="I30" i="45"/>
  <c r="I31" i="45"/>
  <c r="I37" i="45"/>
  <c r="I38" i="45"/>
  <c r="I11" i="45"/>
  <c r="I12" i="45"/>
  <c r="I13" i="45"/>
  <c r="I18" i="45"/>
  <c r="I19" i="45"/>
  <c r="I20" i="45"/>
  <c r="I25" i="45"/>
  <c r="I26" i="45"/>
  <c r="I27" i="45"/>
  <c r="I32" i="45"/>
  <c r="I33" i="45"/>
  <c r="I34" i="45"/>
  <c r="C6" i="45"/>
  <c r="I25" i="46"/>
  <c r="I26" i="46"/>
  <c r="I32" i="46"/>
  <c r="I33" i="46"/>
  <c r="I18" i="46"/>
  <c r="I19" i="46"/>
  <c r="I11" i="46"/>
  <c r="I12" i="46"/>
  <c r="I13" i="46"/>
  <c r="I14" i="46"/>
  <c r="I20" i="46"/>
  <c r="I21" i="46"/>
  <c r="I27" i="46"/>
  <c r="I28" i="46"/>
  <c r="I34" i="46"/>
  <c r="I35" i="46"/>
  <c r="I8" i="46"/>
  <c r="I9" i="46"/>
  <c r="I10" i="46"/>
  <c r="I15" i="46"/>
  <c r="I16" i="46"/>
  <c r="I17" i="46"/>
  <c r="I22" i="46"/>
  <c r="I23" i="46"/>
  <c r="I24" i="46"/>
  <c r="I29" i="46"/>
  <c r="I30" i="46"/>
  <c r="I31" i="46"/>
  <c r="I36" i="46"/>
  <c r="I37" i="46"/>
  <c r="C6" i="46"/>
  <c r="I37" i="47"/>
  <c r="I38" i="47"/>
  <c r="I30" i="47"/>
  <c r="I31" i="47"/>
  <c r="I23" i="47"/>
  <c r="I24" i="47"/>
  <c r="I16" i="47"/>
  <c r="I17" i="47"/>
  <c r="I9" i="47"/>
  <c r="I10" i="47"/>
  <c r="I11" i="47"/>
  <c r="I12" i="47"/>
  <c r="I18" i="47"/>
  <c r="I19" i="47"/>
  <c r="I26" i="47"/>
  <c r="I27" i="47"/>
  <c r="I32" i="47"/>
  <c r="I33" i="47"/>
  <c r="I8" i="47"/>
  <c r="I13" i="47"/>
  <c r="I14" i="47"/>
  <c r="I15" i="47"/>
  <c r="I20" i="47"/>
  <c r="I21" i="47"/>
  <c r="I22" i="47"/>
  <c r="I25" i="47"/>
  <c r="I28" i="47"/>
  <c r="I29" i="47"/>
  <c r="I34" i="47"/>
  <c r="I35" i="47"/>
  <c r="I36" i="47"/>
  <c r="C6" i="47"/>
  <c r="I34" i="48"/>
  <c r="I35" i="48"/>
  <c r="I27" i="48"/>
  <c r="I28" i="48"/>
  <c r="I20" i="48"/>
  <c r="I21" i="48"/>
  <c r="I13" i="48"/>
  <c r="I14" i="48"/>
  <c r="I8" i="48"/>
  <c r="I9" i="48"/>
  <c r="I15" i="48"/>
  <c r="I16" i="48"/>
  <c r="I22" i="48"/>
  <c r="I23" i="48"/>
  <c r="I29" i="48"/>
  <c r="I30" i="48"/>
  <c r="I10" i="48"/>
  <c r="I11" i="48"/>
  <c r="I12" i="48"/>
  <c r="I17" i="48"/>
  <c r="I18" i="48"/>
  <c r="I19" i="48"/>
  <c r="I24" i="48"/>
  <c r="I25" i="48"/>
  <c r="I26" i="48"/>
  <c r="I31" i="48"/>
  <c r="I32" i="48"/>
  <c r="I33" i="48"/>
  <c r="I36" i="48"/>
  <c r="I37" i="48"/>
  <c r="C6" i="48"/>
  <c r="I32" i="49"/>
  <c r="I33" i="49"/>
  <c r="I25" i="49"/>
  <c r="I26" i="49"/>
  <c r="I18" i="49"/>
  <c r="I19" i="49"/>
  <c r="I11" i="49"/>
  <c r="I12" i="49"/>
  <c r="I13" i="49"/>
  <c r="I14" i="49"/>
  <c r="I8" i="49"/>
  <c r="I9" i="49"/>
  <c r="I20" i="49"/>
  <c r="I21" i="49"/>
  <c r="I27" i="49"/>
  <c r="I28" i="49"/>
  <c r="I34" i="49"/>
  <c r="I35" i="49"/>
  <c r="I10" i="49"/>
  <c r="I15" i="49"/>
  <c r="I16" i="49"/>
  <c r="I17" i="49"/>
  <c r="I22" i="49"/>
  <c r="I23" i="49"/>
  <c r="I24" i="49"/>
  <c r="I29" i="49"/>
  <c r="I30" i="49"/>
  <c r="I31" i="49"/>
  <c r="I36" i="49"/>
  <c r="I37" i="49"/>
  <c r="I38" i="49"/>
  <c r="C6" i="49"/>
  <c r="I12" i="40"/>
  <c r="I19" i="40"/>
  <c r="I26" i="40"/>
  <c r="I33" i="40"/>
  <c r="I15" i="40"/>
  <c r="I21" i="40"/>
  <c r="I28" i="40"/>
  <c r="I35" i="40"/>
  <c r="I8" i="40"/>
  <c r="I9" i="40"/>
  <c r="I10" i="40"/>
  <c r="I11" i="40"/>
  <c r="I13" i="40"/>
  <c r="I14" i="40"/>
  <c r="I16" i="40"/>
  <c r="I17" i="40"/>
  <c r="I18" i="40"/>
  <c r="I20" i="40"/>
  <c r="I22" i="40"/>
  <c r="I23" i="40"/>
  <c r="I24" i="40"/>
  <c r="I25" i="40"/>
  <c r="I27" i="40"/>
  <c r="I29" i="40"/>
  <c r="I30" i="40"/>
  <c r="I31" i="40"/>
  <c r="I32" i="40"/>
  <c r="I34" i="40"/>
  <c r="I36" i="40"/>
  <c r="I37" i="40"/>
  <c r="I38" i="40"/>
  <c r="C6" i="40"/>
  <c r="G16" i="3"/>
  <c r="F3" i="3"/>
  <c r="G10" i="3"/>
  <c r="G12" i="3"/>
  <c r="G3" i="49"/>
  <c r="G6" i="3"/>
  <c r="G7" i="3"/>
  <c r="G2" i="49"/>
  <c r="G3" i="48"/>
  <c r="G2" i="48"/>
  <c r="G3" i="47"/>
  <c r="G2" i="47"/>
  <c r="G3" i="46"/>
  <c r="G2" i="46"/>
  <c r="G3" i="45"/>
  <c r="G2" i="45"/>
  <c r="G3" i="44"/>
  <c r="G2" i="44"/>
  <c r="G3" i="43"/>
  <c r="G2" i="43"/>
  <c r="G3" i="42"/>
  <c r="G2" i="42"/>
  <c r="G3" i="41"/>
  <c r="G2" i="41"/>
  <c r="G3" i="40"/>
  <c r="G2" i="40"/>
  <c r="G3" i="39"/>
  <c r="G2" i="39"/>
  <c r="L6" i="49"/>
  <c r="L5" i="49"/>
  <c r="N4" i="49"/>
  <c r="L4" i="49"/>
  <c r="L3" i="49"/>
  <c r="L2" i="49"/>
  <c r="G3" i="38"/>
  <c r="G2" i="38"/>
  <c r="E4" i="38"/>
  <c r="C3" i="3"/>
  <c r="G4" i="38"/>
  <c r="F18" i="3"/>
  <c r="I18" i="3"/>
  <c r="F4" i="3"/>
  <c r="J8" i="45"/>
  <c r="K8" i="45"/>
  <c r="J9" i="45"/>
  <c r="K9" i="45"/>
  <c r="J10" i="45"/>
  <c r="K10" i="45"/>
  <c r="J11" i="45"/>
  <c r="K11" i="45"/>
  <c r="J12" i="45"/>
  <c r="K12" i="45"/>
  <c r="J13" i="45"/>
  <c r="K13" i="45"/>
  <c r="J14" i="45"/>
  <c r="K14" i="45"/>
  <c r="J15" i="45"/>
  <c r="K15" i="45"/>
  <c r="J16" i="45"/>
  <c r="K16" i="45"/>
  <c r="J17" i="45"/>
  <c r="K17" i="45"/>
  <c r="J18" i="45"/>
  <c r="K18" i="45"/>
  <c r="J19" i="45"/>
  <c r="K19" i="45"/>
  <c r="J20" i="45"/>
  <c r="K20" i="45"/>
  <c r="J21" i="45"/>
  <c r="K21" i="45"/>
  <c r="J22" i="45"/>
  <c r="K22" i="45"/>
  <c r="J23" i="45"/>
  <c r="K23" i="45"/>
  <c r="J24" i="45"/>
  <c r="K24" i="45"/>
  <c r="J25" i="45"/>
  <c r="K25" i="45"/>
  <c r="J26" i="45"/>
  <c r="K26" i="45"/>
  <c r="J27" i="45"/>
  <c r="K27" i="45"/>
  <c r="J28" i="45"/>
  <c r="K28" i="45"/>
  <c r="J29" i="45"/>
  <c r="K29" i="45"/>
  <c r="J30" i="45"/>
  <c r="K30" i="45"/>
  <c r="J31" i="45"/>
  <c r="K31" i="45"/>
  <c r="J32" i="45"/>
  <c r="K32" i="45"/>
  <c r="J33" i="45"/>
  <c r="K33" i="45"/>
  <c r="J34" i="45"/>
  <c r="K34" i="45"/>
  <c r="J35" i="45"/>
  <c r="K35" i="45"/>
  <c r="J36" i="45"/>
  <c r="K36" i="45"/>
  <c r="J37" i="45"/>
  <c r="K37" i="45"/>
  <c r="J38" i="45"/>
  <c r="K38" i="45"/>
  <c r="D6" i="45"/>
  <c r="E6" i="45"/>
  <c r="J8" i="46"/>
  <c r="K8" i="46"/>
  <c r="J9" i="46"/>
  <c r="K9" i="46"/>
  <c r="J10" i="46"/>
  <c r="K10" i="46"/>
  <c r="J11" i="46"/>
  <c r="K11" i="46"/>
  <c r="J12" i="46"/>
  <c r="K12" i="46"/>
  <c r="J13" i="46"/>
  <c r="K13" i="46"/>
  <c r="J14" i="46"/>
  <c r="K14" i="46"/>
  <c r="J15" i="46"/>
  <c r="K15" i="46"/>
  <c r="J16" i="46"/>
  <c r="K16" i="46"/>
  <c r="J17" i="46"/>
  <c r="K17" i="46"/>
  <c r="J18" i="46"/>
  <c r="K18" i="46"/>
  <c r="J19" i="46"/>
  <c r="K19" i="46"/>
  <c r="J20" i="46"/>
  <c r="K20" i="46"/>
  <c r="J21" i="46"/>
  <c r="K21" i="46"/>
  <c r="J22" i="46"/>
  <c r="K22" i="46"/>
  <c r="J23" i="46"/>
  <c r="K23" i="46"/>
  <c r="J24" i="46"/>
  <c r="K24" i="46"/>
  <c r="J25" i="46"/>
  <c r="K25" i="46"/>
  <c r="J26" i="46"/>
  <c r="K26" i="46"/>
  <c r="J27" i="46"/>
  <c r="K27" i="46"/>
  <c r="J28" i="46"/>
  <c r="K28" i="46"/>
  <c r="J29" i="46"/>
  <c r="K29" i="46"/>
  <c r="J30" i="46"/>
  <c r="K30" i="46"/>
  <c r="J31" i="46"/>
  <c r="K31" i="46"/>
  <c r="J32" i="46"/>
  <c r="K32" i="46"/>
  <c r="J33" i="46"/>
  <c r="K33" i="46"/>
  <c r="J34" i="46"/>
  <c r="K34" i="46"/>
  <c r="J35" i="46"/>
  <c r="K35" i="46"/>
  <c r="J36" i="46"/>
  <c r="K36" i="46"/>
  <c r="J37" i="46"/>
  <c r="K37" i="46"/>
  <c r="D6" i="46"/>
  <c r="E6" i="46"/>
  <c r="J8" i="47"/>
  <c r="K8" i="47"/>
  <c r="J9" i="47"/>
  <c r="K9" i="47"/>
  <c r="J10" i="47"/>
  <c r="K10" i="47"/>
  <c r="J11" i="47"/>
  <c r="K11" i="47"/>
  <c r="J12" i="47"/>
  <c r="K12" i="47"/>
  <c r="J13" i="47"/>
  <c r="K13" i="47"/>
  <c r="J14" i="47"/>
  <c r="K14" i="47"/>
  <c r="J15" i="47"/>
  <c r="K15" i="47"/>
  <c r="J16" i="47"/>
  <c r="K16" i="47"/>
  <c r="J17" i="47"/>
  <c r="K17" i="47"/>
  <c r="J18" i="47"/>
  <c r="K18" i="47"/>
  <c r="J19" i="47"/>
  <c r="K19" i="47"/>
  <c r="J20" i="47"/>
  <c r="K20" i="47"/>
  <c r="J21" i="47"/>
  <c r="K21" i="47"/>
  <c r="J22" i="47"/>
  <c r="K22" i="47"/>
  <c r="J23" i="47"/>
  <c r="K23" i="47"/>
  <c r="J24" i="47"/>
  <c r="K24" i="47"/>
  <c r="J25" i="47"/>
  <c r="K25" i="47"/>
  <c r="J26" i="47"/>
  <c r="K26" i="47"/>
  <c r="J27" i="47"/>
  <c r="K27" i="47"/>
  <c r="J28" i="47"/>
  <c r="K28" i="47"/>
  <c r="J29" i="47"/>
  <c r="K29" i="47"/>
  <c r="J30" i="47"/>
  <c r="K30" i="47"/>
  <c r="J31" i="47"/>
  <c r="K31" i="47"/>
  <c r="J32" i="47"/>
  <c r="K32" i="47"/>
  <c r="J33" i="47"/>
  <c r="K33" i="47"/>
  <c r="J34" i="47"/>
  <c r="K34" i="47"/>
  <c r="J35" i="47"/>
  <c r="K35" i="47"/>
  <c r="J36" i="47"/>
  <c r="K36" i="47"/>
  <c r="J37" i="47"/>
  <c r="K37" i="47"/>
  <c r="J38" i="47"/>
  <c r="K38" i="47"/>
  <c r="D6" i="47"/>
  <c r="E6" i="47"/>
  <c r="J8" i="48"/>
  <c r="K8" i="48"/>
  <c r="J9" i="48"/>
  <c r="K9" i="48"/>
  <c r="J10" i="48"/>
  <c r="K10" i="48"/>
  <c r="J11" i="48"/>
  <c r="K11" i="48"/>
  <c r="J12" i="48"/>
  <c r="K12" i="48"/>
  <c r="J13" i="48"/>
  <c r="K13" i="48"/>
  <c r="J14" i="48"/>
  <c r="K14" i="48"/>
  <c r="J15" i="48"/>
  <c r="K15" i="48"/>
  <c r="J16" i="48"/>
  <c r="K16" i="48"/>
  <c r="J17" i="48"/>
  <c r="K17" i="48"/>
  <c r="J18" i="48"/>
  <c r="K18" i="48"/>
  <c r="J19" i="48"/>
  <c r="K19" i="48"/>
  <c r="J20" i="48"/>
  <c r="K20" i="48"/>
  <c r="J21" i="48"/>
  <c r="K21" i="48"/>
  <c r="J22" i="48"/>
  <c r="K22" i="48"/>
  <c r="J23" i="48"/>
  <c r="K23" i="48"/>
  <c r="J24" i="48"/>
  <c r="K24" i="48"/>
  <c r="J25" i="48"/>
  <c r="K25" i="48"/>
  <c r="J26" i="48"/>
  <c r="K26" i="48"/>
  <c r="J27" i="48"/>
  <c r="K27" i="48"/>
  <c r="J28" i="48"/>
  <c r="K28" i="48"/>
  <c r="J29" i="48"/>
  <c r="K29" i="48"/>
  <c r="J30" i="48"/>
  <c r="K30" i="48"/>
  <c r="J31" i="48"/>
  <c r="K31" i="48"/>
  <c r="J32" i="48"/>
  <c r="K32" i="48"/>
  <c r="J33" i="48"/>
  <c r="K33" i="48"/>
  <c r="J34" i="48"/>
  <c r="K34" i="48"/>
  <c r="J35" i="48"/>
  <c r="K35" i="48"/>
  <c r="J36" i="48"/>
  <c r="K36" i="48"/>
  <c r="J37" i="48"/>
  <c r="K37" i="48"/>
  <c r="D6" i="48"/>
  <c r="E6" i="48"/>
  <c r="K8" i="49"/>
  <c r="K9" i="49"/>
  <c r="K10" i="49"/>
  <c r="J11" i="49"/>
  <c r="K11" i="49"/>
  <c r="J12" i="49"/>
  <c r="K12" i="49"/>
  <c r="J13" i="49"/>
  <c r="K13" i="49"/>
  <c r="J14" i="49"/>
  <c r="K14" i="49"/>
  <c r="J15" i="49"/>
  <c r="K15" i="49"/>
  <c r="J16" i="49"/>
  <c r="K16" i="49"/>
  <c r="J17" i="49"/>
  <c r="K17" i="49"/>
  <c r="J18" i="49"/>
  <c r="K18" i="49"/>
  <c r="J19" i="49"/>
  <c r="K19" i="49"/>
  <c r="J20" i="49"/>
  <c r="K20" i="49"/>
  <c r="J21" i="49"/>
  <c r="K21" i="49"/>
  <c r="J22" i="49"/>
  <c r="K22" i="49"/>
  <c r="J23" i="49"/>
  <c r="K23" i="49"/>
  <c r="J24" i="49"/>
  <c r="K24" i="49"/>
  <c r="J25" i="49"/>
  <c r="K25" i="49"/>
  <c r="J26" i="49"/>
  <c r="K26" i="49"/>
  <c r="J27" i="49"/>
  <c r="K27" i="49"/>
  <c r="J28" i="49"/>
  <c r="K28" i="49"/>
  <c r="J29" i="49"/>
  <c r="K29" i="49"/>
  <c r="J30" i="49"/>
  <c r="K30" i="49"/>
  <c r="J31" i="49"/>
  <c r="K31" i="49"/>
  <c r="J32" i="49"/>
  <c r="K32" i="49"/>
  <c r="J33" i="49"/>
  <c r="K33" i="49"/>
  <c r="J34" i="49"/>
  <c r="K34" i="49"/>
  <c r="J35" i="49"/>
  <c r="K35" i="49"/>
  <c r="J36" i="49"/>
  <c r="K36" i="49"/>
  <c r="J37" i="49"/>
  <c r="K37" i="49"/>
  <c r="J38" i="49"/>
  <c r="K38" i="49"/>
  <c r="D6" i="49"/>
  <c r="E6" i="49"/>
  <c r="C4" i="3"/>
  <c r="E4" i="49"/>
  <c r="B6" i="38"/>
  <c r="G4" i="39"/>
  <c r="B6" i="39"/>
  <c r="G4" i="40"/>
  <c r="B6" i="40"/>
  <c r="G4" i="41"/>
  <c r="B6" i="41"/>
  <c r="G4" i="42"/>
  <c r="B6" i="42"/>
  <c r="G4" i="43"/>
  <c r="B6" i="43"/>
  <c r="G4" i="44"/>
  <c r="B6" i="44"/>
  <c r="G4" i="45"/>
  <c r="B6" i="45"/>
  <c r="G4" i="46"/>
  <c r="B6" i="46"/>
  <c r="G4" i="47"/>
  <c r="B6" i="47"/>
  <c r="G4" i="48"/>
  <c r="B6" i="48"/>
  <c r="G4" i="49"/>
  <c r="B6" i="49"/>
  <c r="I6" i="49"/>
  <c r="E4" i="48"/>
  <c r="I6" i="48"/>
  <c r="E4" i="47"/>
  <c r="I6" i="47"/>
  <c r="E4" i="46"/>
  <c r="I6" i="46"/>
  <c r="E4" i="45"/>
  <c r="I6" i="45"/>
  <c r="E4" i="44"/>
  <c r="I6" i="44"/>
  <c r="E4" i="43"/>
  <c r="I6" i="43"/>
  <c r="E4" i="42"/>
  <c r="I6" i="42"/>
  <c r="E4" i="41"/>
  <c r="I6" i="41"/>
  <c r="E4" i="40"/>
  <c r="I6" i="40"/>
  <c r="E4" i="39"/>
  <c r="I6" i="39"/>
  <c r="I6" i="38"/>
  <c r="E17" i="3"/>
  <c r="E38" i="25"/>
  <c r="B38" i="25"/>
  <c r="E37" i="25"/>
  <c r="B37" i="25"/>
  <c r="B36" i="25"/>
  <c r="E35" i="25"/>
  <c r="B35" i="25"/>
  <c r="B34" i="25"/>
  <c r="E33" i="25"/>
  <c r="B33" i="25"/>
  <c r="B32" i="25"/>
  <c r="E31" i="25"/>
  <c r="B31" i="25"/>
  <c r="B30" i="25"/>
  <c r="E29" i="25"/>
  <c r="B29" i="25"/>
  <c r="E28" i="25"/>
  <c r="B28" i="25"/>
  <c r="E27" i="25"/>
  <c r="B27" i="25"/>
  <c r="B26" i="25"/>
  <c r="E25" i="25"/>
  <c r="B25" i="25"/>
  <c r="E24" i="25"/>
  <c r="B24" i="25"/>
  <c r="E23" i="25"/>
  <c r="B23" i="25"/>
  <c r="E22" i="25"/>
  <c r="B22" i="25"/>
  <c r="B21" i="25"/>
  <c r="E20" i="25"/>
  <c r="B20" i="25"/>
  <c r="E19" i="25"/>
  <c r="B19" i="25"/>
  <c r="E18" i="25"/>
  <c r="B18" i="25"/>
  <c r="E17" i="25"/>
  <c r="B17" i="25"/>
  <c r="B16" i="25"/>
  <c r="E15" i="25"/>
  <c r="B15" i="25"/>
  <c r="B14" i="25"/>
  <c r="E13" i="25"/>
  <c r="B13" i="25"/>
  <c r="E12" i="25"/>
  <c r="B12" i="25"/>
  <c r="E11" i="25"/>
  <c r="B11" i="25"/>
  <c r="B10" i="25"/>
  <c r="E9" i="25"/>
  <c r="B9" i="25"/>
  <c r="B8" i="25"/>
  <c r="E7" i="25"/>
  <c r="B7" i="25"/>
  <c r="B6" i="25"/>
  <c r="E5" i="25"/>
  <c r="B5" i="25"/>
  <c r="E4" i="25"/>
  <c r="B4" i="25"/>
  <c r="E38" i="24"/>
  <c r="B38" i="24"/>
  <c r="E37" i="24"/>
  <c r="B37" i="24"/>
  <c r="B36" i="24"/>
  <c r="E35" i="24"/>
  <c r="B35" i="24"/>
  <c r="B34" i="24"/>
  <c r="E33" i="24"/>
  <c r="B33" i="24"/>
  <c r="B32" i="24"/>
  <c r="E31" i="24"/>
  <c r="B31" i="24"/>
  <c r="B30" i="24"/>
  <c r="E29" i="24"/>
  <c r="B29" i="24"/>
  <c r="E28" i="24"/>
  <c r="B28" i="24"/>
  <c r="E27" i="24"/>
  <c r="B27" i="24"/>
  <c r="B26" i="24"/>
  <c r="E25" i="24"/>
  <c r="B25" i="24"/>
  <c r="E24" i="24"/>
  <c r="B24" i="24"/>
  <c r="E23" i="24"/>
  <c r="B23" i="24"/>
  <c r="E22" i="24"/>
  <c r="B22" i="24"/>
  <c r="B21" i="24"/>
  <c r="E20" i="24"/>
  <c r="B20" i="24"/>
  <c r="E19" i="24"/>
  <c r="B19" i="24"/>
  <c r="E18" i="24"/>
  <c r="B18" i="24"/>
  <c r="E17" i="24"/>
  <c r="B17" i="24"/>
  <c r="B16" i="24"/>
  <c r="E15" i="24"/>
  <c r="B15" i="24"/>
  <c r="B14" i="24"/>
  <c r="E13" i="24"/>
  <c r="B13" i="24"/>
  <c r="E12" i="24"/>
  <c r="B12" i="24"/>
  <c r="E11" i="24"/>
  <c r="B11" i="24"/>
  <c r="B10" i="24"/>
  <c r="E9" i="24"/>
  <c r="B9" i="24"/>
  <c r="B8" i="24"/>
  <c r="E7" i="24"/>
  <c r="B7" i="24"/>
  <c r="B6" i="24"/>
  <c r="E5" i="24"/>
  <c r="B5" i="24"/>
  <c r="E4" i="24"/>
  <c r="B4" i="24"/>
  <c r="E38" i="23"/>
  <c r="B38" i="23"/>
  <c r="E37" i="23"/>
  <c r="B37" i="23"/>
  <c r="B36" i="23"/>
  <c r="E35" i="23"/>
  <c r="B35" i="23"/>
  <c r="B34" i="23"/>
  <c r="E33" i="23"/>
  <c r="B33" i="23"/>
  <c r="B32" i="23"/>
  <c r="E31" i="23"/>
  <c r="B31" i="23"/>
  <c r="B30" i="23"/>
  <c r="E29" i="23"/>
  <c r="B29" i="23"/>
  <c r="E28" i="23"/>
  <c r="B28" i="23"/>
  <c r="E27" i="23"/>
  <c r="B27" i="23"/>
  <c r="B26" i="23"/>
  <c r="E25" i="23"/>
  <c r="B25" i="23"/>
  <c r="E24" i="23"/>
  <c r="B24" i="23"/>
  <c r="E23" i="23"/>
  <c r="B23" i="23"/>
  <c r="E22" i="23"/>
  <c r="B22" i="23"/>
  <c r="B21" i="23"/>
  <c r="E20" i="23"/>
  <c r="B20" i="23"/>
  <c r="E19" i="23"/>
  <c r="B19" i="23"/>
  <c r="E18" i="23"/>
  <c r="B18" i="23"/>
  <c r="E17" i="23"/>
  <c r="B17" i="23"/>
  <c r="B16" i="23"/>
  <c r="E15" i="23"/>
  <c r="B15" i="23"/>
  <c r="B14" i="23"/>
  <c r="E13" i="23"/>
  <c r="B13" i="23"/>
  <c r="E12" i="23"/>
  <c r="B12" i="23"/>
  <c r="E11" i="23"/>
  <c r="B11" i="23"/>
  <c r="B10" i="23"/>
  <c r="E9" i="23"/>
  <c r="B9" i="23"/>
  <c r="B8" i="23"/>
  <c r="E7" i="23"/>
  <c r="B7" i="23"/>
  <c r="B6" i="23"/>
  <c r="E5" i="23"/>
  <c r="B5" i="23"/>
  <c r="E4" i="23"/>
  <c r="B4" i="23"/>
  <c r="B38" i="2"/>
  <c r="B38" i="4"/>
  <c r="B38" i="5"/>
  <c r="B38" i="6"/>
  <c r="B38" i="7"/>
  <c r="E38" i="22"/>
  <c r="B38" i="22"/>
  <c r="E37" i="22"/>
  <c r="B37" i="22"/>
  <c r="B36" i="22"/>
  <c r="E38" i="21"/>
  <c r="B38" i="21"/>
  <c r="E37" i="21"/>
  <c r="B37" i="21"/>
  <c r="B36" i="21"/>
  <c r="E38" i="7"/>
  <c r="E37" i="7"/>
  <c r="B37" i="7"/>
  <c r="B36" i="7"/>
  <c r="E38" i="6"/>
  <c r="E37" i="6"/>
  <c r="B37" i="6"/>
  <c r="B36" i="6"/>
  <c r="E38" i="5"/>
  <c r="E37" i="5"/>
  <c r="B37" i="5"/>
  <c r="B36" i="5"/>
  <c r="E38" i="4"/>
  <c r="E37" i="4"/>
  <c r="B37" i="4"/>
  <c r="B36" i="4"/>
  <c r="B36" i="2"/>
  <c r="B37" i="2"/>
  <c r="E38" i="2"/>
  <c r="E37" i="2"/>
  <c r="E37" i="1"/>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 i="22"/>
  <c r="B4" i="22"/>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 i="21"/>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18" i="2"/>
  <c r="B19" i="2"/>
  <c r="B20" i="2"/>
  <c r="B35" i="2"/>
  <c r="B34" i="2"/>
  <c r="B33" i="2"/>
  <c r="B32" i="2"/>
  <c r="B31" i="2"/>
  <c r="B30" i="2"/>
  <c r="B29" i="2"/>
  <c r="B28" i="2"/>
  <c r="B27" i="2"/>
  <c r="B26" i="2"/>
  <c r="B25" i="2"/>
  <c r="B24" i="2"/>
  <c r="B23" i="2"/>
  <c r="B22" i="2"/>
  <c r="B21" i="2"/>
  <c r="B17" i="2"/>
  <c r="B16" i="2"/>
  <c r="B15" i="2"/>
  <c r="B14" i="2"/>
  <c r="B13" i="2"/>
  <c r="B12" i="2"/>
  <c r="B11" i="2"/>
  <c r="B10" i="2"/>
  <c r="B9" i="2"/>
  <c r="B8" i="2"/>
  <c r="B7" i="2"/>
  <c r="B6" i="2"/>
  <c r="B5" i="2"/>
  <c r="B4" i="2"/>
  <c r="E35" i="22"/>
  <c r="E33" i="22"/>
  <c r="E31" i="22"/>
  <c r="E29" i="22"/>
  <c r="E28" i="22"/>
  <c r="E27" i="22"/>
  <c r="E25" i="22"/>
  <c r="E24" i="22"/>
  <c r="E23" i="22"/>
  <c r="E22" i="22"/>
  <c r="E20" i="22"/>
  <c r="E19" i="22"/>
  <c r="E18" i="22"/>
  <c r="E17" i="22"/>
  <c r="E15" i="22"/>
  <c r="E13" i="22"/>
  <c r="E12" i="22"/>
  <c r="E11" i="22"/>
  <c r="E9" i="22"/>
  <c r="E7" i="22"/>
  <c r="E5" i="22"/>
  <c r="E4" i="22"/>
  <c r="E35" i="21"/>
  <c r="E33" i="21"/>
  <c r="E31" i="21"/>
  <c r="E29" i="21"/>
  <c r="E28" i="21"/>
  <c r="E27" i="21"/>
  <c r="E25" i="21"/>
  <c r="E24" i="21"/>
  <c r="E23" i="21"/>
  <c r="E22" i="21"/>
  <c r="E20" i="21"/>
  <c r="E19" i="21"/>
  <c r="E18" i="21"/>
  <c r="E17" i="21"/>
  <c r="E15" i="21"/>
  <c r="E13" i="21"/>
  <c r="E12" i="21"/>
  <c r="E11" i="21"/>
  <c r="E9" i="21"/>
  <c r="E7" i="21"/>
  <c r="E5" i="21"/>
  <c r="E4" i="21"/>
  <c r="E35" i="7"/>
  <c r="E33" i="7"/>
  <c r="E31" i="7"/>
  <c r="E29" i="7"/>
  <c r="E28" i="7"/>
  <c r="E27" i="7"/>
  <c r="E25" i="7"/>
  <c r="E24" i="7"/>
  <c r="E23" i="7"/>
  <c r="E22" i="7"/>
  <c r="E20" i="7"/>
  <c r="E19" i="7"/>
  <c r="E18" i="7"/>
  <c r="E17" i="7"/>
  <c r="E15" i="7"/>
  <c r="E13" i="7"/>
  <c r="E12" i="7"/>
  <c r="E11" i="7"/>
  <c r="E9" i="7"/>
  <c r="E7" i="7"/>
  <c r="E5" i="7"/>
  <c r="E4" i="7"/>
  <c r="E35" i="6"/>
  <c r="E33" i="6"/>
  <c r="E31" i="6"/>
  <c r="E29" i="6"/>
  <c r="E28" i="6"/>
  <c r="E27" i="6"/>
  <c r="E25" i="6"/>
  <c r="E24" i="6"/>
  <c r="E23" i="6"/>
  <c r="E22" i="6"/>
  <c r="E20" i="6"/>
  <c r="E19" i="6"/>
  <c r="E18" i="6"/>
  <c r="E17" i="6"/>
  <c r="E15" i="6"/>
  <c r="E13" i="6"/>
  <c r="E12" i="6"/>
  <c r="E11" i="6"/>
  <c r="E9" i="6"/>
  <c r="E7" i="6"/>
  <c r="E5" i="6"/>
  <c r="E4" i="6"/>
  <c r="E35" i="5"/>
  <c r="E33" i="5"/>
  <c r="E31" i="5"/>
  <c r="E29" i="5"/>
  <c r="E28" i="5"/>
  <c r="E27" i="5"/>
  <c r="E25" i="5"/>
  <c r="E24" i="5"/>
  <c r="E23" i="5"/>
  <c r="E22" i="5"/>
  <c r="E20" i="5"/>
  <c r="E19" i="5"/>
  <c r="E18" i="5"/>
  <c r="E17" i="5"/>
  <c r="E15" i="5"/>
  <c r="E13" i="5"/>
  <c r="E12" i="5"/>
  <c r="E11" i="5"/>
  <c r="E9" i="5"/>
  <c r="E7" i="5"/>
  <c r="E5" i="5"/>
  <c r="E4" i="5"/>
  <c r="E35" i="4"/>
  <c r="E33" i="4"/>
  <c r="E31" i="4"/>
  <c r="E29" i="4"/>
  <c r="E28" i="4"/>
  <c r="E27" i="4"/>
  <c r="E25" i="4"/>
  <c r="E24" i="4"/>
  <c r="E23" i="4"/>
  <c r="E22" i="4"/>
  <c r="E20" i="4"/>
  <c r="E19" i="4"/>
  <c r="E18" i="4"/>
  <c r="E17" i="4"/>
  <c r="E15" i="4"/>
  <c r="E13" i="4"/>
  <c r="E12" i="4"/>
  <c r="E11" i="4"/>
  <c r="E9" i="4"/>
  <c r="E7" i="4"/>
  <c r="E5" i="4"/>
  <c r="E4" i="4"/>
  <c r="E35" i="2"/>
  <c r="E33" i="2"/>
  <c r="E31" i="2"/>
  <c r="E29" i="2"/>
  <c r="E28" i="2"/>
  <c r="E27" i="2"/>
  <c r="E25" i="2"/>
  <c r="E24" i="2"/>
  <c r="E23" i="2"/>
  <c r="E22" i="2"/>
  <c r="E20" i="2"/>
  <c r="E19" i="2"/>
  <c r="E18" i="2"/>
  <c r="E17" i="2"/>
  <c r="E15" i="2"/>
  <c r="E13" i="2"/>
  <c r="E12" i="2"/>
  <c r="E11" i="2"/>
  <c r="E9" i="2"/>
  <c r="E7" i="2"/>
  <c r="E5" i="2"/>
  <c r="E4" i="2"/>
  <c r="E17" i="1"/>
  <c r="E18" i="1"/>
  <c r="E19" i="1"/>
  <c r="E20" i="1"/>
  <c r="E22" i="1"/>
  <c r="E23" i="1"/>
  <c r="E24" i="1"/>
  <c r="E25" i="1"/>
  <c r="E27" i="1"/>
  <c r="E28" i="1"/>
  <c r="E29" i="1"/>
  <c r="E31" i="1"/>
  <c r="E33" i="1"/>
  <c r="E35" i="1"/>
  <c r="E38" i="1"/>
  <c r="E4" i="1"/>
  <c r="E5" i="1"/>
  <c r="E7" i="1"/>
  <c r="E9" i="1"/>
  <c r="E11" i="1"/>
  <c r="E12" i="1"/>
  <c r="E13" i="1"/>
  <c r="E15" i="1"/>
  <c r="F1" i="22"/>
  <c r="F1" i="5"/>
  <c r="F1" i="24"/>
  <c r="F1" i="2"/>
  <c r="F1" i="7"/>
  <c r="F1" i="4"/>
  <c r="F1" i="6"/>
  <c r="F1" i="21"/>
  <c r="F1" i="23"/>
  <c r="F1" i="25"/>
  <c r="F1" i="1"/>
  <c r="I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Brown</author>
    <author>Sean D Brown</author>
  </authors>
  <commentList>
    <comment ref="H1" authorId="0" shapeId="0" xr:uid="{00000000-0006-0000-0000-000001000000}">
      <text>
        <r>
          <rPr>
            <sz val="18"/>
            <color indexed="81"/>
            <rFont val="Tahoma"/>
            <family val="2"/>
          </rPr>
          <t xml:space="preserve">Hours of Work Spreadsheet Tips and Tricks
1. Cells with a small </t>
        </r>
        <r>
          <rPr>
            <b/>
            <sz val="18"/>
            <color indexed="81"/>
            <rFont val="Tahoma"/>
            <family val="2"/>
          </rPr>
          <t xml:space="preserve">red triangle in the top right </t>
        </r>
        <r>
          <rPr>
            <sz val="18"/>
            <color indexed="81"/>
            <rFont val="Tahoma"/>
            <family val="2"/>
          </rPr>
          <t xml:space="preserve">corner have a helpful comment that can be displayed by placing your pointer on the cell.
2. Most cells on this page are locked and  </t>
        </r>
        <r>
          <rPr>
            <b/>
            <u/>
            <sz val="18"/>
            <color indexed="81"/>
            <rFont val="Tahoma"/>
            <family val="2"/>
          </rPr>
          <t>cannot</t>
        </r>
        <r>
          <rPr>
            <sz val="18"/>
            <color indexed="81"/>
            <rFont val="Tahoma"/>
            <family val="2"/>
          </rPr>
          <t xml:space="preserve"> be altered. The </t>
        </r>
        <r>
          <rPr>
            <b/>
            <sz val="18"/>
            <color indexed="81"/>
            <rFont val="Tahoma"/>
            <family val="2"/>
          </rPr>
          <t>"Number of Occurences</t>
        </r>
        <r>
          <rPr>
            <sz val="18"/>
            <color indexed="81"/>
            <rFont val="Tahoma"/>
            <family val="2"/>
          </rPr>
          <t xml:space="preserve">" cells for each day is the exception and needs to be entered.
3. The four blue rectangles at the top show your assignable hours, your FTE, and how many hours you have </t>
        </r>
        <r>
          <rPr>
            <b/>
            <u/>
            <sz val="18"/>
            <color indexed="81"/>
            <rFont val="Tahoma"/>
            <family val="2"/>
          </rPr>
          <t>left</t>
        </r>
        <r>
          <rPr>
            <sz val="18"/>
            <color indexed="81"/>
            <rFont val="Tahoma"/>
            <family val="2"/>
          </rPr>
          <t xml:space="preserve"> until you reach your </t>
        </r>
        <r>
          <rPr>
            <b/>
            <u/>
            <sz val="18"/>
            <color indexed="81"/>
            <rFont val="Tahoma"/>
            <family val="2"/>
          </rPr>
          <t>maximum assignable time</t>
        </r>
        <r>
          <rPr>
            <sz val="18"/>
            <color indexed="81"/>
            <rFont val="Tahoma"/>
            <family val="2"/>
          </rPr>
          <t xml:space="preserve">.  They are calculated based on the information you supply in the other sheets in this document.
4. The </t>
        </r>
        <r>
          <rPr>
            <b/>
            <sz val="18"/>
            <color indexed="81"/>
            <rFont val="Tahoma"/>
            <family val="2"/>
          </rPr>
          <t>"Typical FT Teacher Assignable Hours"</t>
        </r>
        <r>
          <rPr>
            <sz val="18"/>
            <color indexed="81"/>
            <rFont val="Tahoma"/>
            <family val="2"/>
          </rPr>
          <t xml:space="preserve"> cell is a very important piece of information to acquire, especially for part-time teachers.  Without it, calculating the correct part-time FTE will result in an inaccurate number.  This number is school (site) specific and is something that should be easily accessible from your school administration.
5. The </t>
        </r>
        <r>
          <rPr>
            <b/>
            <sz val="18"/>
            <color indexed="81"/>
            <rFont val="Tahoma"/>
            <family val="2"/>
          </rPr>
          <t>"TOTAL Additional Instructional Time"</t>
        </r>
        <r>
          <rPr>
            <sz val="18"/>
            <color indexed="81"/>
            <rFont val="Tahoma"/>
            <family val="2"/>
          </rPr>
          <t xml:space="preserve"> shows your annualized instructional time plus any additional instructional time you inputted in any of the months.
6. </t>
        </r>
        <r>
          <rPr>
            <b/>
            <sz val="18"/>
            <color indexed="81"/>
            <rFont val="Tahoma"/>
            <family val="2"/>
          </rPr>
          <t>Begin</t>
        </r>
        <r>
          <rPr>
            <sz val="18"/>
            <color indexed="81"/>
            <rFont val="Tahoma"/>
            <family val="2"/>
          </rPr>
          <t xml:space="preserve"> by entering your timetable information (both instructional and assignable time) </t>
        </r>
        <r>
          <rPr>
            <b/>
            <sz val="18"/>
            <color indexed="81"/>
            <rFont val="Tahoma"/>
            <family val="2"/>
          </rPr>
          <t>by clicking on the days</t>
        </r>
        <r>
          <rPr>
            <sz val="18"/>
            <color indexed="81"/>
            <rFont val="Tahoma"/>
            <family val="2"/>
          </rPr>
          <t xml:space="preserve">, located at the left of the page.
7. Use the </t>
        </r>
        <r>
          <rPr>
            <b/>
            <sz val="18"/>
            <color indexed="81"/>
            <rFont val="Tahoma"/>
            <family val="2"/>
          </rPr>
          <t>"Return to Main"</t>
        </r>
        <r>
          <rPr>
            <sz val="18"/>
            <color indexed="81"/>
            <rFont val="Tahoma"/>
            <family val="2"/>
          </rPr>
          <t xml:space="preserve"> link, located at the top right of the other pages, to return to this page.
8. Once your annualized assignable time is added in the days, choose one of the months (at the bottom of this page) to add your</t>
        </r>
        <r>
          <rPr>
            <b/>
            <sz val="18"/>
            <color indexed="81"/>
            <rFont val="Tahoma"/>
            <family val="2"/>
          </rPr>
          <t xml:space="preserve"> "Other Assignable Time"</t>
        </r>
        <r>
          <rPr>
            <sz val="18"/>
            <color indexed="81"/>
            <rFont val="Tahoma"/>
            <family val="2"/>
          </rPr>
          <t xml:space="preserve"> instances (Meet the teacher night, requirement to be at/stay at school for a set time, Teachers' Convention, etc.).</t>
        </r>
      </text>
    </comment>
    <comment ref="H2" authorId="0" shapeId="0" xr:uid="{00000000-0006-0000-0000-000002000000}">
      <text>
        <r>
          <rPr>
            <b/>
            <sz val="18"/>
            <color indexed="81"/>
            <rFont val="Tahoma"/>
            <family val="2"/>
          </rPr>
          <t>Hours of Work Spreadsheet Step by Step</t>
        </r>
        <r>
          <rPr>
            <sz val="18"/>
            <color indexed="81"/>
            <rFont val="Tahoma"/>
            <family val="2"/>
          </rPr>
          <t xml:space="preserve">
1. You will need the following information to complete this work:
  a. Your </t>
        </r>
        <r>
          <rPr>
            <b/>
            <sz val="18"/>
            <color indexed="81"/>
            <rFont val="Tahoma"/>
            <family val="2"/>
          </rPr>
          <t>timetable,</t>
        </r>
        <r>
          <rPr>
            <sz val="18"/>
            <color indexed="81"/>
            <rFont val="Tahoma"/>
            <family val="2"/>
          </rPr>
          <t xml:space="preserve"> with block start and end times.
  b. Your</t>
        </r>
        <r>
          <rPr>
            <b/>
            <sz val="18"/>
            <color indexed="81"/>
            <rFont val="Tahoma"/>
            <family val="2"/>
          </rPr>
          <t xml:space="preserve"> school calendar</t>
        </r>
        <r>
          <rPr>
            <sz val="18"/>
            <color indexed="81"/>
            <rFont val="Tahoma"/>
            <family val="2"/>
          </rPr>
          <t xml:space="preserve">, with all instructional and non-instructional days listed (including meet the teacher night, awards night, concerts, convention, etc.).
  c. Your </t>
        </r>
        <r>
          <rPr>
            <b/>
            <sz val="18"/>
            <color indexed="81"/>
            <rFont val="Tahoma"/>
            <family val="2"/>
          </rPr>
          <t>supervision schedule</t>
        </r>
        <r>
          <rPr>
            <sz val="18"/>
            <color indexed="81"/>
            <rFont val="Tahoma"/>
            <family val="2"/>
          </rPr>
          <t>, with start times and end times.
  d.</t>
        </r>
        <r>
          <rPr>
            <b/>
            <i/>
            <sz val="18"/>
            <color indexed="81"/>
            <rFont val="Tahoma"/>
            <family val="2"/>
          </rPr>
          <t xml:space="preserve"> If your are part-time</t>
        </r>
        <r>
          <rPr>
            <sz val="18"/>
            <color indexed="81"/>
            <rFont val="Tahoma"/>
            <family val="2"/>
          </rPr>
          <t xml:space="preserve">, you will need the number of full-time </t>
        </r>
        <r>
          <rPr>
            <b/>
            <sz val="18"/>
            <color indexed="81"/>
            <rFont val="Tahoma"/>
            <family val="2"/>
          </rPr>
          <t>ASSIGNABLE</t>
        </r>
        <r>
          <rPr>
            <sz val="18"/>
            <color indexed="81"/>
            <rFont val="Tahoma"/>
            <family val="2"/>
          </rPr>
          <t xml:space="preserve"> hours for a </t>
        </r>
        <r>
          <rPr>
            <b/>
            <sz val="18"/>
            <color indexed="81"/>
            <rFont val="Tahoma"/>
            <family val="2"/>
          </rPr>
          <t>typical teache</t>
        </r>
        <r>
          <rPr>
            <sz val="18"/>
            <color indexed="81"/>
            <rFont val="Tahoma"/>
            <family val="2"/>
          </rPr>
          <t xml:space="preserve">r in your school
2. </t>
        </r>
        <r>
          <rPr>
            <b/>
            <sz val="18"/>
            <color indexed="81"/>
            <rFont val="Tahoma"/>
            <family val="2"/>
          </rPr>
          <t>Begin</t>
        </r>
        <r>
          <rPr>
            <sz val="18"/>
            <color indexed="81"/>
            <rFont val="Tahoma"/>
            <family val="2"/>
          </rPr>
          <t xml:space="preserve"> by entering your timetable information (annualized</t>
        </r>
        <r>
          <rPr>
            <b/>
            <sz val="18"/>
            <color indexed="81"/>
            <rFont val="Tahoma"/>
            <family val="2"/>
          </rPr>
          <t>*</t>
        </r>
        <r>
          <rPr>
            <sz val="18"/>
            <color indexed="81"/>
            <rFont val="Tahoma"/>
            <family val="2"/>
          </rPr>
          <t xml:space="preserve"> instructional and assignable time) by clicking on the days, located at the left of the page.
3. After completing your timetable information, your next step is to fill in the </t>
        </r>
        <r>
          <rPr>
            <b/>
            <sz val="18"/>
            <color indexed="81"/>
            <rFont val="Tahoma"/>
            <family val="2"/>
          </rPr>
          <t>"Number of Occurrences For Day"</t>
        </r>
        <r>
          <rPr>
            <sz val="18"/>
            <color indexed="81"/>
            <rFont val="Tahoma"/>
            <family val="2"/>
          </rPr>
          <t xml:space="preserve"> cells on the main page.
4. Once you have completed all the days in your rotation, click on the months (bottom of the page) to enter in your</t>
        </r>
        <r>
          <rPr>
            <b/>
            <sz val="18"/>
            <color indexed="81"/>
            <rFont val="Tahoma"/>
            <family val="2"/>
          </rPr>
          <t xml:space="preserve"> "Other Assignable Time"**</t>
        </r>
        <r>
          <rPr>
            <sz val="18"/>
            <color indexed="81"/>
            <rFont val="Tahoma"/>
            <family val="2"/>
          </rPr>
          <t xml:space="preserve">.
5. If you are PT teacher, you will need to enter in the </t>
        </r>
        <r>
          <rPr>
            <b/>
            <sz val="18"/>
            <color indexed="81"/>
            <rFont val="Tahoma"/>
            <family val="2"/>
          </rPr>
          <t>"Typical FT Teacher ASSIGNABLE Hours"</t>
        </r>
        <r>
          <rPr>
            <sz val="18"/>
            <color indexed="81"/>
            <rFont val="Tahoma"/>
            <family val="2"/>
          </rPr>
          <t xml:space="preserve"> cell.
</t>
        </r>
        <r>
          <rPr>
            <b/>
            <sz val="18"/>
            <color indexed="81"/>
            <rFont val="Tahoma"/>
            <family val="2"/>
          </rPr>
          <t>*</t>
        </r>
        <r>
          <rPr>
            <sz val="18"/>
            <color indexed="81"/>
            <rFont val="Tahoma"/>
            <family val="2"/>
          </rPr>
          <t xml:space="preserve">Annualized is meant to refer to the instructional / assignable time you spend on an specific instructional day and that repeats everytime that day is in the instructional rotation.
</t>
        </r>
        <r>
          <rPr>
            <b/>
            <sz val="18"/>
            <color indexed="81"/>
            <rFont val="Tahoma"/>
            <family val="2"/>
          </rPr>
          <t>**</t>
        </r>
        <r>
          <rPr>
            <sz val="18"/>
            <color indexed="81"/>
            <rFont val="Tahoma"/>
            <family val="2"/>
          </rPr>
          <t xml:space="preserve"> Other Assignable Time is meant to refer to the instructional / assignable time that are "one offs" or those that are not repeated on a specific instructional day.</t>
        </r>
        <r>
          <rPr>
            <sz val="9"/>
            <color indexed="81"/>
            <rFont val="Tahoma"/>
            <family val="2"/>
          </rPr>
          <t xml:space="preserve">
</t>
        </r>
      </text>
    </comment>
    <comment ref="C3" authorId="0" shapeId="0" xr:uid="{00000000-0006-0000-0000-000003000000}">
      <text>
        <r>
          <rPr>
            <sz val="14"/>
            <color indexed="81"/>
            <rFont val="Tahoma"/>
            <family val="2"/>
          </rPr>
          <t xml:space="preserve">This cell is self-calculating and is the total amount of </t>
        </r>
        <r>
          <rPr>
            <b/>
            <u/>
            <sz val="14"/>
            <color indexed="81"/>
            <rFont val="Tahoma"/>
            <family val="2"/>
          </rPr>
          <t>Annualized Assigned Time</t>
        </r>
        <r>
          <rPr>
            <b/>
            <sz val="14"/>
            <color indexed="81"/>
            <rFont val="Tahoma"/>
            <family val="2"/>
          </rPr>
          <t xml:space="preserve"> </t>
        </r>
        <r>
          <rPr>
            <sz val="14"/>
            <color indexed="81"/>
            <rFont val="Tahoma"/>
            <family val="2"/>
          </rPr>
          <t>worked for this school year.</t>
        </r>
      </text>
    </comment>
    <comment ref="F3" authorId="0" shapeId="0" xr:uid="{00000000-0006-0000-0000-000004000000}">
      <text>
        <r>
          <rPr>
            <sz val="14"/>
            <color indexed="81"/>
            <rFont val="Tahoma"/>
            <family val="2"/>
          </rPr>
          <t xml:space="preserve">This cell is self-calculating and is generated when you input your FTE from August to June of the current school year. </t>
        </r>
        <r>
          <rPr>
            <b/>
            <i/>
            <sz val="14"/>
            <color indexed="81"/>
            <rFont val="Tahoma"/>
            <family val="2"/>
          </rPr>
          <t xml:space="preserve"> If you are part-time and your FTE changes, this cell will average it over the year.</t>
        </r>
      </text>
    </comment>
    <comment ref="H3" authorId="0" shapeId="0" xr:uid="{00000000-0006-0000-0000-000005000000}">
      <text>
        <r>
          <rPr>
            <sz val="14"/>
            <color indexed="81"/>
            <rFont val="Tahoma"/>
            <family val="2"/>
          </rPr>
          <t xml:space="preserve">Type  total </t>
        </r>
        <r>
          <rPr>
            <b/>
            <sz val="14"/>
            <color indexed="81"/>
            <rFont val="Tahoma"/>
            <family val="2"/>
          </rPr>
          <t>ASSIGNABLE</t>
        </r>
        <r>
          <rPr>
            <sz val="14"/>
            <color indexed="81"/>
            <rFont val="Tahoma"/>
            <family val="2"/>
          </rPr>
          <t xml:space="preserve"> hours (</t>
        </r>
        <r>
          <rPr>
            <b/>
            <sz val="14"/>
            <color indexed="81"/>
            <rFont val="Tahoma"/>
            <family val="2"/>
          </rPr>
          <t>max 1200</t>
        </r>
        <r>
          <rPr>
            <sz val="14"/>
            <color indexed="81"/>
            <rFont val="Tahoma"/>
            <family val="2"/>
          </rPr>
          <t xml:space="preserve">) for the </t>
        </r>
        <r>
          <rPr>
            <b/>
            <sz val="14"/>
            <color indexed="81"/>
            <rFont val="Tahoma"/>
            <family val="2"/>
          </rPr>
          <t>TYPICAL</t>
        </r>
        <r>
          <rPr>
            <sz val="14"/>
            <color indexed="81"/>
            <rFont val="Tahoma"/>
            <family val="2"/>
          </rPr>
          <t xml:space="preserve"> teacher in your building.  Assignable time is </t>
        </r>
        <r>
          <rPr>
            <b/>
            <sz val="14"/>
            <color indexed="81"/>
            <rFont val="Tahoma"/>
            <family val="2"/>
          </rPr>
          <t>inclusive</t>
        </r>
        <r>
          <rPr>
            <sz val="14"/>
            <color indexed="81"/>
            <rFont val="Tahoma"/>
            <family val="2"/>
          </rPr>
          <t xml:space="preserve"> of your instructional time.</t>
        </r>
      </text>
    </comment>
    <comment ref="C4" authorId="1" shapeId="0" xr:uid="{00000000-0006-0000-0000-000006000000}">
      <text>
        <r>
          <rPr>
            <sz val="14"/>
            <color indexed="81"/>
            <rFont val="Calibri"/>
            <family val="2"/>
          </rPr>
          <t xml:space="preserve">This cell is self-calculating and is the total number of </t>
        </r>
        <r>
          <rPr>
            <b/>
            <sz val="14"/>
            <color indexed="81"/>
            <rFont val="Calibri"/>
            <family val="2"/>
          </rPr>
          <t>Other Assignable Hours</t>
        </r>
        <r>
          <rPr>
            <sz val="14"/>
            <color indexed="81"/>
            <rFont val="Calibri"/>
            <family val="2"/>
          </rPr>
          <t xml:space="preserve"> worked for this school year.  These hours come from the months tabs.</t>
        </r>
      </text>
    </comment>
    <comment ref="I4" authorId="0" shapeId="0" xr:uid="{00000000-0006-0000-0000-000007000000}">
      <text>
        <r>
          <rPr>
            <b/>
            <sz val="14"/>
            <color indexed="81"/>
            <rFont val="Tahoma"/>
            <family val="2"/>
          </rPr>
          <t>This cell is self-calculating and shows the number of assignable hours you have left before you reach your maximum.</t>
        </r>
        <r>
          <rPr>
            <sz val="9"/>
            <color indexed="81"/>
            <rFont val="Tahoma"/>
            <family val="2"/>
          </rPr>
          <t xml:space="preserve">
</t>
        </r>
      </text>
    </comment>
    <comment ref="B5" authorId="0" shapeId="0" xr:uid="{00000000-0006-0000-0000-000008000000}">
      <text>
        <r>
          <rPr>
            <b/>
            <sz val="14"/>
            <color indexed="81"/>
            <rFont val="Tahoma"/>
            <family val="2"/>
          </rPr>
          <t>Click on a cell below to move to the correct day.</t>
        </r>
      </text>
    </comment>
    <comment ref="C5" authorId="0" shapeId="0" xr:uid="{00000000-0006-0000-0000-000009000000}">
      <text>
        <r>
          <rPr>
            <sz val="14"/>
            <color indexed="81"/>
            <rFont val="Tahoma"/>
            <family val="2"/>
          </rPr>
          <t xml:space="preserve">This column of cells is self calculating and totals the number of </t>
        </r>
        <r>
          <rPr>
            <b/>
            <sz val="14"/>
            <color indexed="81"/>
            <rFont val="Tahoma"/>
            <family val="2"/>
          </rPr>
          <t>INSTRUCTIONAL</t>
        </r>
        <r>
          <rPr>
            <sz val="14"/>
            <color indexed="81"/>
            <rFont val="Tahoma"/>
            <family val="2"/>
          </rPr>
          <t xml:space="preserve"> minutes worked for this specific day.</t>
        </r>
      </text>
    </comment>
    <comment ref="D5" authorId="0" shapeId="0" xr:uid="{00000000-0006-0000-0000-00000A000000}">
      <text>
        <r>
          <rPr>
            <sz val="14"/>
            <color indexed="81"/>
            <rFont val="Tahoma"/>
            <family val="2"/>
          </rPr>
          <t xml:space="preserve">This column of cells is self calculating and totals the number of </t>
        </r>
        <r>
          <rPr>
            <b/>
            <u/>
            <sz val="14"/>
            <color indexed="81"/>
            <rFont val="Tahoma"/>
            <family val="2"/>
          </rPr>
          <t>ASSIGNABLE</t>
        </r>
        <r>
          <rPr>
            <sz val="14"/>
            <color indexed="81"/>
            <rFont val="Tahoma"/>
            <family val="2"/>
          </rPr>
          <t xml:space="preserve"> minutes worked for this specific day.</t>
        </r>
      </text>
    </comment>
    <comment ref="E5" authorId="0" shapeId="0" xr:uid="{00000000-0006-0000-0000-00000B000000}">
      <text>
        <r>
          <rPr>
            <sz val="14"/>
            <color indexed="81"/>
            <rFont val="Tahoma"/>
            <family val="2"/>
          </rPr>
          <t xml:space="preserve">This column of cells </t>
        </r>
        <r>
          <rPr>
            <b/>
            <u/>
            <sz val="14"/>
            <color indexed="81"/>
            <rFont val="Tahoma"/>
            <family val="2"/>
          </rPr>
          <t>REQUIRES</t>
        </r>
        <r>
          <rPr>
            <sz val="14"/>
            <color indexed="81"/>
            <rFont val="Tahoma"/>
            <family val="2"/>
          </rPr>
          <t xml:space="preserve"> you to include the number of occurences for each of the days in your rotation.</t>
        </r>
      </text>
    </comment>
    <comment ref="F5" authorId="0" shapeId="0" xr:uid="{00000000-0006-0000-0000-00000C000000}">
      <text>
        <r>
          <rPr>
            <sz val="14"/>
            <color indexed="81"/>
            <rFont val="Tahoma"/>
            <family val="2"/>
          </rPr>
          <t xml:space="preserve">This column of cells is </t>
        </r>
        <r>
          <rPr>
            <b/>
            <u/>
            <sz val="14"/>
            <color indexed="81"/>
            <rFont val="Tahoma"/>
            <family val="2"/>
          </rPr>
          <t>self calculating</t>
        </r>
        <r>
          <rPr>
            <sz val="14"/>
            <color indexed="81"/>
            <rFont val="Tahoma"/>
            <family val="2"/>
          </rPr>
          <t xml:space="preserve"> and totals the number of Assignable minutes (including instructional) for </t>
        </r>
        <r>
          <rPr>
            <b/>
            <sz val="14"/>
            <color indexed="81"/>
            <rFont val="Tahoma"/>
            <family val="2"/>
          </rPr>
          <t>each day</t>
        </r>
        <r>
          <rPr>
            <sz val="14"/>
            <color indexed="81"/>
            <rFont val="Tahoma"/>
            <family val="2"/>
          </rPr>
          <t xml:space="preserve">. </t>
        </r>
      </text>
    </comment>
    <comment ref="G5" authorId="0" shapeId="0" xr:uid="{00000000-0006-0000-0000-00000D000000}">
      <text>
        <r>
          <rPr>
            <b/>
            <sz val="14"/>
            <color indexed="81"/>
            <rFont val="Tahoma"/>
            <family val="2"/>
          </rPr>
          <t>The cells below are self calculating and show the total number of Instructional Minutes worked for this school year.</t>
        </r>
      </text>
    </comment>
    <comment ref="G8" authorId="0" shapeId="0" xr:uid="{00000000-0006-0000-0000-00000E000000}">
      <text>
        <r>
          <rPr>
            <b/>
            <sz val="14"/>
            <color indexed="81"/>
            <rFont val="Tahoma"/>
            <family val="2"/>
          </rPr>
          <t>The cells below are self calculating and show the Annualized Assignable Time for this school year.</t>
        </r>
      </text>
    </comment>
    <comment ref="G14" authorId="0" shapeId="0" xr:uid="{00000000-0006-0000-0000-00000F000000}">
      <text>
        <r>
          <rPr>
            <b/>
            <sz val="14"/>
            <color indexed="81"/>
            <rFont val="Tahoma"/>
            <family val="2"/>
          </rPr>
          <t>The cell below is self calculating and shows any additional Instructional Time that was assigned during the year.</t>
        </r>
      </text>
    </comment>
    <comment ref="G16" authorId="0" shapeId="0" xr:uid="{00000000-0006-0000-0000-000010000000}">
      <text>
        <r>
          <rPr>
            <b/>
            <sz val="9"/>
            <color indexed="81"/>
            <rFont val="Tahoma"/>
            <family val="2"/>
          </rPr>
          <t>This cell is self calculating and adds any additional instructional time from each month.</t>
        </r>
        <r>
          <rPr>
            <sz val="9"/>
            <color indexed="81"/>
            <rFont val="Tahoma"/>
            <family val="2"/>
          </rPr>
          <t xml:space="preserve">
</t>
        </r>
      </text>
    </comment>
    <comment ref="G18" authorId="0" shapeId="0" xr:uid="{00000000-0006-0000-0000-000011000000}">
      <text>
        <r>
          <rPr>
            <b/>
            <sz val="12"/>
            <color indexed="81"/>
            <rFont val="Tahoma"/>
            <family val="2"/>
          </rPr>
          <t>This cell is self calculating and adds the Annualized Instructional Time to any Additional Instructional Time, if any, from each month.</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9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9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9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9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9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9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9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9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9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9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 ref="E40" authorId="0" shapeId="0" xr:uid="{00000000-0006-0000-0900-00000B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A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A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A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A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A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A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A00-000007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B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B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B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B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B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B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B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B00-000008000000}">
      <text>
        <r>
          <rPr>
            <b/>
            <u/>
            <sz val="9"/>
            <color rgb="FF000000"/>
            <rFont val="Tahoma"/>
            <family val="2"/>
          </rPr>
          <t>Supervision Tip:</t>
        </r>
        <r>
          <rPr>
            <b/>
            <sz val="9"/>
            <color rgb="FF000000"/>
            <rFont val="Tahoma"/>
            <family val="2"/>
          </rPr>
          <t xml:space="preserve"> Enter the time your assigned supervision ends.</t>
        </r>
      </text>
    </comment>
    <comment ref="C5" authorId="0" shapeId="0" xr:uid="{00000000-0006-0000-0B00-000009000000}">
      <text>
        <r>
          <rPr>
            <b/>
            <u/>
            <sz val="9"/>
            <color rgb="FF000000"/>
            <rFont val="Tahoma"/>
            <family val="2"/>
          </rPr>
          <t>Transition/Break Tip:</t>
        </r>
        <r>
          <rPr>
            <b/>
            <sz val="9"/>
            <color rgb="FF000000"/>
            <rFont val="Tahoma"/>
            <family val="2"/>
          </rPr>
          <t xml:space="preserve"> Enter the time you are required to supervise for a transition or break.</t>
        </r>
        <r>
          <rPr>
            <sz val="9"/>
            <color rgb="FF000000"/>
            <rFont val="Tahoma"/>
            <family val="2"/>
          </rPr>
          <t xml:space="preserve">
</t>
        </r>
      </text>
    </comment>
    <comment ref="D5" authorId="0" shapeId="0" xr:uid="{00000000-0006-0000-0B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 ref="E40" authorId="0" shapeId="0" xr:uid="{00000000-0006-0000-0B00-00000B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0C00-000001000000}">
      <text>
        <r>
          <rPr>
            <b/>
            <sz val="14"/>
            <color indexed="81"/>
            <rFont val="Tahoma"/>
            <family val="2"/>
          </rPr>
          <t>Click on a cell below to move to the correct day.</t>
        </r>
      </text>
    </comment>
    <comment ref="D2" authorId="0" shapeId="0" xr:uid="{00000000-0006-0000-0C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0C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0C00-000004000000}">
      <text>
        <r>
          <rPr>
            <b/>
            <sz val="9"/>
            <color indexed="81"/>
            <rFont val="Tahoma"/>
            <family val="2"/>
          </rPr>
          <t>These are the total number of minutes worked for this specific day.</t>
        </r>
      </text>
    </comment>
    <comment ref="E6" authorId="0" shapeId="0" xr:uid="{00000000-0006-0000-0C00-000005000000}">
      <text>
        <r>
          <rPr>
            <b/>
            <sz val="12"/>
            <color indexed="81"/>
            <rFont val="Tahoma"/>
            <family val="2"/>
          </rPr>
          <t>If this cell is red AND 0.00, it needs you to input your FTE on the Hours Summary page  and have completed your timetable inputs.</t>
        </r>
        <r>
          <rPr>
            <sz val="9"/>
            <color indexed="81"/>
            <rFont val="Tahoma"/>
            <family val="2"/>
          </rPr>
          <t xml:space="preserve">
</t>
        </r>
      </text>
    </comment>
    <comment ref="C7" authorId="0" shapeId="0" xr:uid="{00000000-0006-0000-0C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0C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0C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0C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0C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0D00-000001000000}">
      <text>
        <r>
          <rPr>
            <b/>
            <sz val="14"/>
            <color indexed="81"/>
            <rFont val="Tahoma"/>
            <family val="2"/>
          </rPr>
          <t>Click on a cell below to move to the correct day.</t>
        </r>
      </text>
    </comment>
    <comment ref="D2" authorId="0" shapeId="0" xr:uid="{00000000-0006-0000-0D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0D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0D00-000004000000}">
      <text>
        <r>
          <rPr>
            <b/>
            <sz val="9"/>
            <color indexed="81"/>
            <rFont val="Tahoma"/>
            <family val="2"/>
          </rPr>
          <t>These are the total number of minutes worked for this specific day.</t>
        </r>
      </text>
    </comment>
    <comment ref="E6" authorId="0" shapeId="0" xr:uid="{00000000-0006-0000-0D00-000005000000}">
      <text>
        <r>
          <rPr>
            <b/>
            <sz val="11"/>
            <color indexed="81"/>
            <rFont val="Tahoma"/>
            <family val="2"/>
          </rPr>
          <t>If this cell is red AND 0.00, it needs you to input your FTE above and have completed your timetable inputs.</t>
        </r>
        <r>
          <rPr>
            <sz val="11"/>
            <color indexed="81"/>
            <rFont val="Tahoma"/>
            <family val="2"/>
          </rPr>
          <t xml:space="preserve">
</t>
        </r>
      </text>
    </comment>
    <comment ref="C7" authorId="0" shapeId="0" xr:uid="{00000000-0006-0000-0D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0D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0D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0D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0D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0E00-000001000000}">
      <text>
        <r>
          <rPr>
            <b/>
            <sz val="14"/>
            <color indexed="81"/>
            <rFont val="Tahoma"/>
            <family val="2"/>
          </rPr>
          <t>Click on a cell below to move to the correct day.</t>
        </r>
      </text>
    </comment>
    <comment ref="D2" authorId="0" shapeId="0" xr:uid="{00000000-0006-0000-0E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0E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0E00-000004000000}">
      <text>
        <r>
          <rPr>
            <b/>
            <sz val="9"/>
            <color indexed="81"/>
            <rFont val="Tahoma"/>
            <family val="2"/>
          </rPr>
          <t>These are the total number of minutes worked for this specific day.</t>
        </r>
      </text>
    </comment>
    <comment ref="E6" authorId="0" shapeId="0" xr:uid="{00000000-0006-0000-0E00-000005000000}">
      <text>
        <r>
          <rPr>
            <b/>
            <sz val="12"/>
            <color indexed="81"/>
            <rFont val="Tahoma"/>
            <family val="2"/>
          </rPr>
          <t>If this cell is red AND 0.00, it needs you to input your FTE above and have completed your timetable inputs.</t>
        </r>
        <r>
          <rPr>
            <sz val="12"/>
            <color indexed="81"/>
            <rFont val="Tahoma"/>
            <family val="2"/>
          </rPr>
          <t xml:space="preserve">
</t>
        </r>
      </text>
    </comment>
    <comment ref="C7" authorId="0" shapeId="0" xr:uid="{00000000-0006-0000-0E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0E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0E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0E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0E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0F00-000001000000}">
      <text>
        <r>
          <rPr>
            <b/>
            <sz val="14"/>
            <color indexed="81"/>
            <rFont val="Tahoma"/>
            <family val="2"/>
          </rPr>
          <t>Click on a cell below to move to the correct day.</t>
        </r>
      </text>
    </comment>
    <comment ref="D2" authorId="0" shapeId="0" xr:uid="{00000000-0006-0000-0F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0F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0F00-000004000000}">
      <text>
        <r>
          <rPr>
            <b/>
            <sz val="9"/>
            <color indexed="81"/>
            <rFont val="Tahoma"/>
            <family val="2"/>
          </rPr>
          <t>These are the total number of minutes worked for this specific day.</t>
        </r>
      </text>
    </comment>
    <comment ref="E6" authorId="0" shapeId="0" xr:uid="{00000000-0006-0000-0F00-000005000000}">
      <text>
        <r>
          <rPr>
            <b/>
            <sz val="12"/>
            <color indexed="81"/>
            <rFont val="Tahoma"/>
            <family val="2"/>
          </rPr>
          <t>If this cell is red AND 0.00, it needs you to input your FTE above and have completed your timetable inputs</t>
        </r>
        <r>
          <rPr>
            <b/>
            <sz val="9"/>
            <color indexed="81"/>
            <rFont val="Tahoma"/>
            <family val="2"/>
          </rPr>
          <t>.</t>
        </r>
        <r>
          <rPr>
            <sz val="9"/>
            <color indexed="81"/>
            <rFont val="Tahoma"/>
            <family val="2"/>
          </rPr>
          <t xml:space="preserve">
</t>
        </r>
      </text>
    </comment>
    <comment ref="C7" authorId="0" shapeId="0" xr:uid="{00000000-0006-0000-0F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0F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0F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0F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0F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000-000001000000}">
      <text>
        <r>
          <rPr>
            <b/>
            <sz val="14"/>
            <color indexed="81"/>
            <rFont val="Tahoma"/>
            <family val="2"/>
          </rPr>
          <t>Click on a cell below to move to the correct day.</t>
        </r>
      </text>
    </comment>
    <comment ref="D2" authorId="0" shapeId="0" xr:uid="{00000000-0006-0000-10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0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000-000004000000}">
      <text>
        <r>
          <rPr>
            <b/>
            <sz val="9"/>
            <color indexed="81"/>
            <rFont val="Tahoma"/>
            <family val="2"/>
          </rPr>
          <t>These are the total number of minutes worked for this specific day.</t>
        </r>
      </text>
    </comment>
    <comment ref="E6" authorId="0" shapeId="0" xr:uid="{00000000-0006-0000-10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0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0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0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0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0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100-000001000000}">
      <text>
        <r>
          <rPr>
            <b/>
            <sz val="14"/>
            <color indexed="81"/>
            <rFont val="Tahoma"/>
            <family val="2"/>
          </rPr>
          <t>Click on a cell below to move to the correct day.</t>
        </r>
      </text>
    </comment>
    <comment ref="D2" authorId="0" shapeId="0" xr:uid="{00000000-0006-0000-11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1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100-000004000000}">
      <text>
        <r>
          <rPr>
            <b/>
            <sz val="9"/>
            <color indexed="81"/>
            <rFont val="Tahoma"/>
            <family val="2"/>
          </rPr>
          <t>These are the total number of minutes worked for this specific day.</t>
        </r>
      </text>
    </comment>
    <comment ref="E6" authorId="0" shapeId="0" xr:uid="{00000000-0006-0000-11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1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1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1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1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1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200-000001000000}">
      <text>
        <r>
          <rPr>
            <b/>
            <sz val="14"/>
            <color indexed="81"/>
            <rFont val="Tahoma"/>
            <family val="2"/>
          </rPr>
          <t>Click on a cell below to move to the correct day.</t>
        </r>
      </text>
    </comment>
    <comment ref="D2" authorId="0" shapeId="0" xr:uid="{00000000-0006-0000-12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2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200-000004000000}">
      <text>
        <r>
          <rPr>
            <b/>
            <sz val="9"/>
            <color indexed="81"/>
            <rFont val="Tahoma"/>
            <family val="2"/>
          </rPr>
          <t>These are the total number of minutes worked for this specific day.</t>
        </r>
      </text>
    </comment>
    <comment ref="E6" authorId="0" shapeId="0" xr:uid="{00000000-0006-0000-12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2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2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2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2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2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C3" authorId="0" shapeId="0" xr:uid="{00000000-0006-0000-0100-000001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100-000002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100-000003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100-000004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100-000005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100-000006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300-000001000000}">
      <text>
        <r>
          <rPr>
            <b/>
            <sz val="14"/>
            <color indexed="81"/>
            <rFont val="Tahoma"/>
            <family val="2"/>
          </rPr>
          <t>Click on a cell below to move to the correct day.</t>
        </r>
      </text>
    </comment>
    <comment ref="D2" authorId="0" shapeId="0" xr:uid="{00000000-0006-0000-13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3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300-000004000000}">
      <text>
        <r>
          <rPr>
            <b/>
            <sz val="9"/>
            <color indexed="81"/>
            <rFont val="Tahoma"/>
            <family val="2"/>
          </rPr>
          <t>These are the total number of minutes worked for this specific day.</t>
        </r>
      </text>
    </comment>
    <comment ref="E6" authorId="0" shapeId="0" xr:uid="{00000000-0006-0000-13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3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3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3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3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3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400-000001000000}">
      <text>
        <r>
          <rPr>
            <b/>
            <sz val="14"/>
            <color indexed="81"/>
            <rFont val="Tahoma"/>
            <family val="2"/>
          </rPr>
          <t>Click on a cell below to move to the correct day.</t>
        </r>
      </text>
    </comment>
    <comment ref="D2" authorId="0" shapeId="0" xr:uid="{00000000-0006-0000-14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4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400-000004000000}">
      <text>
        <r>
          <rPr>
            <b/>
            <sz val="9"/>
            <color indexed="81"/>
            <rFont val="Tahoma"/>
            <family val="2"/>
          </rPr>
          <t>These are the total number of minutes worked for this specific day.</t>
        </r>
      </text>
    </comment>
    <comment ref="E6" authorId="0" shapeId="0" xr:uid="{00000000-0006-0000-14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4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4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4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4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4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500-000001000000}">
      <text>
        <r>
          <rPr>
            <b/>
            <sz val="14"/>
            <color indexed="81"/>
            <rFont val="Tahoma"/>
            <family val="2"/>
          </rPr>
          <t>Click on a cell below to move to the correct day.</t>
        </r>
      </text>
    </comment>
    <comment ref="D2" authorId="0" shapeId="0" xr:uid="{00000000-0006-0000-15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5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500-000004000000}">
      <text>
        <r>
          <rPr>
            <b/>
            <sz val="9"/>
            <color indexed="81"/>
            <rFont val="Tahoma"/>
            <family val="2"/>
          </rPr>
          <t>These are the total number of minutes worked for this specific day.</t>
        </r>
      </text>
    </comment>
    <comment ref="E6" authorId="0" shapeId="0" xr:uid="{00000000-0006-0000-15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5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5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5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5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5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600-000001000000}">
      <text>
        <r>
          <rPr>
            <b/>
            <sz val="14"/>
            <color indexed="81"/>
            <rFont val="Tahoma"/>
            <family val="2"/>
          </rPr>
          <t>Click on a cell below to move to the correct day.</t>
        </r>
      </text>
    </comment>
    <comment ref="D2" authorId="0" shapeId="0" xr:uid="{00000000-0006-0000-16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6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600-000004000000}">
      <text>
        <r>
          <rPr>
            <b/>
            <sz val="9"/>
            <color indexed="81"/>
            <rFont val="Tahoma"/>
            <family val="2"/>
          </rPr>
          <t>These are the total number of minutes worked for this specific day.</t>
        </r>
      </text>
    </comment>
    <comment ref="E6" authorId="0" shapeId="0" xr:uid="{00000000-0006-0000-16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6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6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6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6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6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700-000001000000}">
      <text>
        <r>
          <rPr>
            <b/>
            <sz val="14"/>
            <color indexed="81"/>
            <rFont val="Tahoma"/>
            <family val="2"/>
          </rPr>
          <t>Click on a cell below to move to the correct day.</t>
        </r>
      </text>
    </comment>
    <comment ref="D2" authorId="0" shapeId="0" xr:uid="{00000000-0006-0000-17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7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700-000004000000}">
      <text>
        <r>
          <rPr>
            <b/>
            <sz val="9"/>
            <color indexed="81"/>
            <rFont val="Tahoma"/>
            <family val="2"/>
          </rPr>
          <t>These are the total number of minutes worked for this specific day.</t>
        </r>
      </text>
    </comment>
    <comment ref="E6" authorId="0" shapeId="0" xr:uid="{00000000-0006-0000-1700-000005000000}">
      <text>
        <r>
          <rPr>
            <b/>
            <sz val="12"/>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7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7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7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7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7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2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2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2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2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2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2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200-000007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3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3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3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3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3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3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300-000007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4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4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4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4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4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4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400-000007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5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5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5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5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5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5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E40" authorId="0" shapeId="0" xr:uid="{00000000-0006-0000-0500-000007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6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6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6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6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6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6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6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6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6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6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 ref="E40" authorId="0" shapeId="0" xr:uid="{00000000-0006-0000-0600-00000B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7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7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7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7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7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7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7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7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7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7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 ref="E40" authorId="0" shapeId="0" xr:uid="{00000000-0006-0000-0700-00000B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8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8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8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8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800-000005000000}">
      <text>
        <r>
          <rPr>
            <sz val="9"/>
            <color indexed="81"/>
            <rFont val="Tahoma"/>
            <family val="2"/>
          </rPr>
          <t>If any of the blocks below are Assigned Preps, place the number of minutes you see in the "</t>
        </r>
        <r>
          <rPr>
            <b/>
            <sz val="9"/>
            <color indexed="81"/>
            <rFont val="Tahoma"/>
            <family val="2"/>
          </rPr>
          <t>Total Minutes</t>
        </r>
        <r>
          <rPr>
            <sz val="9"/>
            <color indexed="81"/>
            <rFont val="Tahoma"/>
            <family val="2"/>
          </rPr>
          <t>" cell in the empty cell.</t>
        </r>
      </text>
    </comment>
    <comment ref="H3" authorId="0" shapeId="0" xr:uid="{00000000-0006-0000-08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8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8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8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8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 ref="E40" authorId="0" shapeId="0" xr:uid="{00000000-0006-0000-0800-00000B000000}">
      <text>
        <r>
          <rPr>
            <sz val="12"/>
            <color indexed="81"/>
            <rFont val="Tahoma"/>
            <family val="2"/>
          </rPr>
          <t xml:space="preserve">The amount in this cell includes </t>
        </r>
        <r>
          <rPr>
            <b/>
            <u/>
            <sz val="12"/>
            <color indexed="81"/>
            <rFont val="Tahoma"/>
            <family val="2"/>
          </rPr>
          <t>BOTH</t>
        </r>
        <r>
          <rPr>
            <sz val="12"/>
            <color indexed="81"/>
            <rFont val="Tahoma"/>
            <family val="2"/>
          </rPr>
          <t xml:space="preserve"> your </t>
        </r>
        <r>
          <rPr>
            <b/>
            <sz val="12"/>
            <color indexed="81"/>
            <rFont val="Tahoma"/>
            <family val="2"/>
          </rPr>
          <t>Prep</t>
        </r>
        <r>
          <rPr>
            <sz val="12"/>
            <color indexed="81"/>
            <rFont val="Tahoma"/>
            <family val="2"/>
          </rPr>
          <t xml:space="preserve"> and </t>
        </r>
        <r>
          <rPr>
            <b/>
            <sz val="12"/>
            <color indexed="81"/>
            <rFont val="Tahoma"/>
            <family val="2"/>
          </rPr>
          <t>Assigned</t>
        </r>
        <r>
          <rPr>
            <sz val="12"/>
            <color indexed="81"/>
            <rFont val="Tahoma"/>
            <family val="2"/>
          </rPr>
          <t xml:space="preserve"> minutes.</t>
        </r>
      </text>
    </comment>
  </commentList>
</comments>
</file>

<file path=xl/sharedStrings.xml><?xml version="1.0" encoding="utf-8"?>
<sst xmlns="http://schemas.openxmlformats.org/spreadsheetml/2006/main" count="769" uniqueCount="144">
  <si>
    <t xml:space="preserve"> </t>
  </si>
  <si>
    <t>Start Time</t>
  </si>
  <si>
    <t>End Time</t>
  </si>
  <si>
    <t>Block/Transition/Break</t>
  </si>
  <si>
    <t>Block 1</t>
  </si>
  <si>
    <t>Block 2</t>
  </si>
  <si>
    <t>Block 3</t>
  </si>
  <si>
    <t>Transition/Break</t>
  </si>
  <si>
    <t>Block 4</t>
  </si>
  <si>
    <t>Block 6</t>
  </si>
  <si>
    <t>Lunch Supervision</t>
  </si>
  <si>
    <t>Block 7</t>
  </si>
  <si>
    <t>Block 8</t>
  </si>
  <si>
    <t>Block 9</t>
  </si>
  <si>
    <t>Block 10</t>
  </si>
  <si>
    <t>After School Supervision</t>
  </si>
  <si>
    <t>PM Recess Supervision</t>
  </si>
  <si>
    <t>Total Minutes</t>
  </si>
  <si>
    <t>Lunch Recess Supervision</t>
  </si>
  <si>
    <t>Minutes</t>
  </si>
  <si>
    <t>DAY</t>
  </si>
  <si>
    <t>Day 6</t>
  </si>
  <si>
    <t>Return to Main</t>
  </si>
  <si>
    <t>Wednesday  |  Day 3</t>
  </si>
  <si>
    <t>MONDAY  |  DAY 1</t>
  </si>
  <si>
    <t>THURSDAY  |  DAY 4</t>
  </si>
  <si>
    <t>TUESDAY  |  DAY 2</t>
  </si>
  <si>
    <t>FRIDAY  |  DAY 5</t>
  </si>
  <si>
    <t>DAY 6</t>
  </si>
  <si>
    <t>Monday  |  Day 1</t>
  </si>
  <si>
    <t>Tuesday  |  Day 2</t>
  </si>
  <si>
    <t>Thursday  |  Day 4</t>
  </si>
  <si>
    <t>Friday  |  Day 5</t>
  </si>
  <si>
    <t>Instructional Minutes</t>
  </si>
  <si>
    <t>Date(s)</t>
  </si>
  <si>
    <t>School Name:</t>
  </si>
  <si>
    <t>FTE</t>
  </si>
  <si>
    <t>Teacher Details:</t>
  </si>
  <si>
    <r>
      <t xml:space="preserve">Assignable Time Calculation Sheet - </t>
    </r>
    <r>
      <rPr>
        <b/>
        <sz val="24"/>
        <color theme="4"/>
        <rFont val="Tahoma"/>
        <family val="2"/>
        <scheme val="major"/>
      </rPr>
      <t>AUGUST</t>
    </r>
  </si>
  <si>
    <t>Total Assignable Hours Hours REMAINING</t>
  </si>
  <si>
    <r>
      <t xml:space="preserve">Assignable Time Calculation Sheet - </t>
    </r>
    <r>
      <rPr>
        <b/>
        <sz val="24"/>
        <color theme="4"/>
        <rFont val="Tahoma"/>
        <family val="2"/>
        <scheme val="major"/>
      </rPr>
      <t>SEPTEMBER</t>
    </r>
  </si>
  <si>
    <t>September</t>
  </si>
  <si>
    <t>October</t>
  </si>
  <si>
    <t>November</t>
  </si>
  <si>
    <t>December</t>
  </si>
  <si>
    <t>January</t>
  </si>
  <si>
    <t>February</t>
  </si>
  <si>
    <t>March</t>
  </si>
  <si>
    <t>April</t>
  </si>
  <si>
    <t>May</t>
  </si>
  <si>
    <t>June</t>
  </si>
  <si>
    <t>August</t>
  </si>
  <si>
    <t>Today's Instructional Time</t>
  </si>
  <si>
    <t>Today's Assignable Time</t>
  </si>
  <si>
    <t>SELF CALCULATING</t>
  </si>
  <si>
    <t>Annualized Instructional Time</t>
  </si>
  <si>
    <t>Annualized Assignable Time</t>
  </si>
  <si>
    <t>Total Annualized Instructional Time</t>
  </si>
  <si>
    <t>Time Before School (mins)</t>
  </si>
  <si>
    <t>Other Assigned Duties (mins)</t>
  </si>
  <si>
    <t>Time After School     (mins)</t>
  </si>
  <si>
    <t>Assigned Minutes</t>
  </si>
  <si>
    <t>Total Instructional</t>
  </si>
  <si>
    <t>Total Assignable</t>
  </si>
  <si>
    <t>Today's Total Time</t>
  </si>
  <si>
    <t>WEDNESDAY | DAY 3</t>
  </si>
  <si>
    <t>Note For Other Assigned Duties</t>
  </si>
  <si>
    <t>Total Assigned Time Worked (MINs)</t>
  </si>
  <si>
    <t>Total Assigned Time Worked (HRs)</t>
  </si>
  <si>
    <t>Total Additional Assignable Hours Hours to Date</t>
  </si>
  <si>
    <t>MINS</t>
  </si>
  <si>
    <t>HRS</t>
  </si>
  <si>
    <t>Click on the cell below to move to a month to add any Other Assignable Time.</t>
  </si>
  <si>
    <t>Number of Occurences For Day</t>
  </si>
  <si>
    <t>Total Assignable Minutes</t>
  </si>
  <si>
    <r>
      <t xml:space="preserve">Assignable Time Calculation Sheet - </t>
    </r>
    <r>
      <rPr>
        <b/>
        <sz val="24"/>
        <color theme="4"/>
        <rFont val="Tahoma"/>
        <family val="2"/>
        <scheme val="major"/>
      </rPr>
      <t>OCTOBER</t>
    </r>
  </si>
  <si>
    <r>
      <t xml:space="preserve">Assignable Time Calculation Sheet - </t>
    </r>
    <r>
      <rPr>
        <b/>
        <sz val="24"/>
        <color theme="4"/>
        <rFont val="Tahoma"/>
        <family val="2"/>
        <scheme val="major"/>
      </rPr>
      <t>NOVEMBER</t>
    </r>
  </si>
  <si>
    <r>
      <t xml:space="preserve">Assignable Time Calculation Sheet - </t>
    </r>
    <r>
      <rPr>
        <b/>
        <sz val="24"/>
        <color theme="4"/>
        <rFont val="Tahoma"/>
        <family val="2"/>
        <scheme val="major"/>
      </rPr>
      <t>DECEMBER</t>
    </r>
  </si>
  <si>
    <r>
      <t xml:space="preserve">Assignable Time Calculation Sheet - </t>
    </r>
    <r>
      <rPr>
        <b/>
        <sz val="24"/>
        <color theme="4"/>
        <rFont val="Tahoma"/>
        <family val="2"/>
        <scheme val="major"/>
      </rPr>
      <t>JANUARY</t>
    </r>
  </si>
  <si>
    <r>
      <t xml:space="preserve">Assignable Time Calculation Sheet - </t>
    </r>
    <r>
      <rPr>
        <b/>
        <sz val="24"/>
        <color theme="4"/>
        <rFont val="Tahoma"/>
        <family val="2"/>
        <scheme val="major"/>
      </rPr>
      <t>FEBRUARY</t>
    </r>
  </si>
  <si>
    <r>
      <t xml:space="preserve">Assignable Time Calculation Sheet - </t>
    </r>
    <r>
      <rPr>
        <b/>
        <sz val="24"/>
        <color theme="4"/>
        <rFont val="Tahoma"/>
        <family val="2"/>
        <scheme val="major"/>
      </rPr>
      <t>MARCH</t>
    </r>
  </si>
  <si>
    <r>
      <t xml:space="preserve">Assignable Time Calculation Sheet - </t>
    </r>
    <r>
      <rPr>
        <b/>
        <sz val="24"/>
        <color theme="4"/>
        <rFont val="Tahoma"/>
        <family val="2"/>
        <scheme val="major"/>
      </rPr>
      <t>APRIL</t>
    </r>
  </si>
  <si>
    <r>
      <t xml:space="preserve">Assignable Time Calculation Sheet - </t>
    </r>
    <r>
      <rPr>
        <b/>
        <sz val="24"/>
        <color theme="4"/>
        <rFont val="Tahoma"/>
        <family val="2"/>
        <scheme val="major"/>
      </rPr>
      <t>MAY</t>
    </r>
  </si>
  <si>
    <r>
      <t xml:space="preserve">Assignable Time Calculation Sheet - </t>
    </r>
    <r>
      <rPr>
        <b/>
        <sz val="24"/>
        <color theme="4"/>
        <rFont val="Tahoma"/>
        <family val="2"/>
        <scheme val="major"/>
      </rPr>
      <t>JUNE</t>
    </r>
  </si>
  <si>
    <t>Average FTE</t>
  </si>
  <si>
    <t>Total Annualized Assignable Time</t>
  </si>
  <si>
    <t>MY Total Possible Assignable Hours</t>
  </si>
  <si>
    <t>Early Dismissal 1</t>
  </si>
  <si>
    <t>Early Dismissal 2</t>
  </si>
  <si>
    <t>AM Supervision</t>
  </si>
  <si>
    <t>Recess Supervision</t>
  </si>
  <si>
    <t>Block 5</t>
  </si>
  <si>
    <t>LABOUR DAY</t>
  </si>
  <si>
    <t>THANKSGIVING</t>
  </si>
  <si>
    <t>VICTORIA DAY</t>
  </si>
  <si>
    <t>Place your pointer here for instructions.</t>
  </si>
  <si>
    <t>Morning Prayer</t>
  </si>
  <si>
    <t>PREP      Minutes</t>
  </si>
  <si>
    <t>Block 11</t>
  </si>
  <si>
    <t>Extra Day A</t>
  </si>
  <si>
    <t>Extra Day B</t>
  </si>
  <si>
    <t>Extra Day C</t>
  </si>
  <si>
    <t>Annualized Assignable Minutes</t>
  </si>
  <si>
    <t>Annualized Instructional Minutes</t>
  </si>
  <si>
    <t>Total Additional Instructional Hours for this Month</t>
  </si>
  <si>
    <t>Additional Instructional Time Assigned (mins)</t>
  </si>
  <si>
    <t>Total Additional Instructional Time (Mins)</t>
  </si>
  <si>
    <t>Christmas Break</t>
  </si>
  <si>
    <t>Total Assignable            Time</t>
  </si>
  <si>
    <t>TOTAL</t>
  </si>
  <si>
    <t>Prep Time that was Assigned (not as instructional) (mins)</t>
  </si>
  <si>
    <t>Total Additional Instructional Time</t>
  </si>
  <si>
    <r>
      <t xml:space="preserve">Assignable Time Calculation Sheet - </t>
    </r>
    <r>
      <rPr>
        <b/>
        <sz val="24"/>
        <color theme="4"/>
        <rFont val="Tahoma"/>
        <family val="2"/>
        <scheme val="major"/>
      </rPr>
      <t>JULY</t>
    </r>
  </si>
  <si>
    <t>July</t>
  </si>
  <si>
    <t>Total Assignable Hours for this Month (not incl. added instruc.)</t>
  </si>
  <si>
    <t>Total Annual Assignable Hours Remaining at Month End</t>
  </si>
  <si>
    <t>MY Total Possible Assignable Hours Remaining</t>
  </si>
  <si>
    <t>Total Annualized Assigned Time     (In the Timetable)</t>
  </si>
  <si>
    <t>Total Other Assigned Hours (In the Months)</t>
  </si>
  <si>
    <t>Total Annualized Assignable Time Remaining</t>
  </si>
  <si>
    <t>MON | Day 1</t>
  </si>
  <si>
    <t>TUE | Day 2</t>
  </si>
  <si>
    <t>WED | Day 3</t>
  </si>
  <si>
    <t>THU | Day 4</t>
  </si>
  <si>
    <t>FRI | Day 5</t>
  </si>
  <si>
    <t xml:space="preserve">Day 6 </t>
  </si>
  <si>
    <t>Early Out 1</t>
  </si>
  <si>
    <t xml:space="preserve">Early Out 2 </t>
  </si>
  <si>
    <t>Typical FT Teacher Assignable Hours</t>
  </si>
  <si>
    <t>Family Day</t>
  </si>
  <si>
    <t>Good Friday</t>
  </si>
  <si>
    <t>Easter Monday</t>
  </si>
  <si>
    <t>Type Teacher Name</t>
  </si>
  <si>
    <t>Type School Name</t>
  </si>
  <si>
    <t>Typical FT Teacher Assignable Time:</t>
  </si>
  <si>
    <t>Work SUMMARY</t>
  </si>
  <si>
    <t xml:space="preserve">Hours of </t>
  </si>
  <si>
    <r>
      <t>Place your pointer here for</t>
    </r>
    <r>
      <rPr>
        <b/>
        <u/>
        <sz val="12"/>
        <color theme="1" tint="0.34998626667073579"/>
        <rFont val="Verdana"/>
        <family val="2"/>
        <scheme val="minor"/>
      </rPr>
      <t xml:space="preserve"> tips and information</t>
    </r>
    <r>
      <rPr>
        <b/>
        <sz val="12"/>
        <color theme="1" tint="0.34998626667073579"/>
        <rFont val="Verdana"/>
        <family val="2"/>
        <scheme val="minor"/>
      </rPr>
      <t>.</t>
    </r>
  </si>
  <si>
    <r>
      <t xml:space="preserve">Place your pointer here for </t>
    </r>
    <r>
      <rPr>
        <b/>
        <u/>
        <sz val="12"/>
        <color theme="1" tint="0.34998626667073579"/>
        <rFont val="Verdana"/>
        <family val="2"/>
        <scheme val="minor"/>
      </rPr>
      <t>step by step instructions</t>
    </r>
    <r>
      <rPr>
        <b/>
        <sz val="12"/>
        <color theme="1" tint="0.34998626667073579"/>
        <rFont val="Verdana"/>
        <family val="2"/>
        <scheme val="minor"/>
      </rPr>
      <t>.</t>
    </r>
  </si>
  <si>
    <t>Canada Day</t>
  </si>
  <si>
    <t>Typical Assign FTE</t>
  </si>
  <si>
    <t>TOTAL Instructional Time (HRS) -----&gt;</t>
  </si>
  <si>
    <t>HRS Remaining</t>
  </si>
  <si>
    <t>Type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</si>
</sst>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409]h:mm\ AM/PM;@"/>
    <numFmt numFmtId="165" formatCode="m/d/yy;@"/>
    <numFmt numFmtId="166" formatCode="[&lt;=9999999]###\-####;\(###\)\ ###\-####"/>
    <numFmt numFmtId="167" formatCode="0.000"/>
    <numFmt numFmtId="168" formatCode="ddd/yyyy/mm/dd"/>
    <numFmt numFmtId="169" formatCode="#,##0.00_ ;\-#,##0.00\ "/>
    <numFmt numFmtId="170" formatCode="#,##0.0000"/>
    <numFmt numFmtId="171" formatCode="#,##0.0_ ;\-#,##0.0\ "/>
  </numFmts>
  <fonts count="83" x14ac:knownFonts="1">
    <font>
      <sz val="10"/>
      <color theme="1" tint="0.34998626667073579"/>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2"/>
      <color theme="1"/>
      <name val="Verdana"/>
      <family val="2"/>
      <scheme val="minor"/>
    </font>
    <font>
      <sz val="11"/>
      <color theme="1"/>
      <name val="Verdana"/>
      <family val="2"/>
      <scheme val="minor"/>
    </font>
    <font>
      <sz val="12"/>
      <color theme="1" tint="0.34998626667073579"/>
      <name val="Verdana"/>
      <family val="2"/>
      <scheme val="minor"/>
    </font>
    <font>
      <sz val="9"/>
      <color indexed="81"/>
      <name val="Tahoma"/>
      <family val="2"/>
    </font>
    <font>
      <b/>
      <sz val="9"/>
      <color indexed="81"/>
      <name val="Tahoma"/>
      <family val="2"/>
    </font>
    <font>
      <sz val="12"/>
      <color theme="0"/>
      <name val="Verdana"/>
      <family val="2"/>
      <scheme val="minor"/>
    </font>
    <font>
      <b/>
      <sz val="30"/>
      <color theme="1" tint="0.34998626667073579"/>
      <name val="Tahoma"/>
      <family val="2"/>
      <scheme val="major"/>
    </font>
    <font>
      <b/>
      <sz val="18"/>
      <color theme="1" tint="0.34998626667073579"/>
      <name val="Tahoma"/>
      <family val="2"/>
      <scheme val="major"/>
    </font>
    <font>
      <b/>
      <u/>
      <sz val="9"/>
      <color indexed="81"/>
      <name val="Tahoma"/>
      <family val="2"/>
    </font>
    <font>
      <b/>
      <sz val="18"/>
      <color theme="1" tint="0.34998626667073579"/>
      <name val="Verdana"/>
      <family val="2"/>
      <scheme val="minor"/>
    </font>
    <font>
      <b/>
      <sz val="12"/>
      <color theme="1" tint="0.34998626667073579"/>
      <name val="Verdana"/>
      <family val="2"/>
      <scheme val="minor"/>
    </font>
    <font>
      <b/>
      <sz val="12"/>
      <color theme="0"/>
      <name val="Verdana"/>
      <family val="2"/>
      <scheme val="minor"/>
    </font>
    <font>
      <u/>
      <sz val="10"/>
      <color theme="10"/>
      <name val="Verdana"/>
      <family val="2"/>
      <scheme val="minor"/>
    </font>
    <font>
      <sz val="20"/>
      <color theme="4"/>
      <name val="Verdana"/>
      <family val="2"/>
      <scheme val="minor"/>
    </font>
    <font>
      <sz val="12"/>
      <color theme="4"/>
      <name val="Tahoma"/>
      <family val="2"/>
      <scheme val="major"/>
    </font>
    <font>
      <b/>
      <sz val="12"/>
      <color theme="1"/>
      <name val="Verdana"/>
      <family val="2"/>
      <scheme val="minor"/>
    </font>
    <font>
      <sz val="24"/>
      <color theme="4"/>
      <name val="Tahoma"/>
      <family val="2"/>
      <scheme val="major"/>
    </font>
    <font>
      <b/>
      <sz val="24"/>
      <color theme="4"/>
      <name val="Tahoma"/>
      <family val="2"/>
      <scheme val="major"/>
    </font>
    <font>
      <b/>
      <sz val="16"/>
      <color theme="1" tint="0.34998626667073579"/>
      <name val="Verdana"/>
      <family val="2"/>
      <scheme val="minor"/>
    </font>
    <font>
      <b/>
      <u/>
      <sz val="16"/>
      <color theme="10"/>
      <name val="Verdana"/>
      <family val="2"/>
      <scheme val="minor"/>
    </font>
    <font>
      <b/>
      <sz val="12"/>
      <name val="Tahoma"/>
      <family val="2"/>
      <scheme val="major"/>
    </font>
    <font>
      <b/>
      <sz val="28"/>
      <color theme="1" tint="0.34998626667073579"/>
      <name val="Tahoma"/>
      <family val="2"/>
      <scheme val="major"/>
    </font>
    <font>
      <b/>
      <sz val="12"/>
      <color theme="1"/>
      <name val="Tahoma"/>
      <family val="2"/>
      <scheme val="major"/>
    </font>
    <font>
      <sz val="12"/>
      <color indexed="81"/>
      <name val="Tahoma"/>
      <family val="2"/>
    </font>
    <font>
      <b/>
      <sz val="12"/>
      <color indexed="81"/>
      <name val="Tahoma"/>
      <family val="2"/>
    </font>
    <font>
      <b/>
      <sz val="11"/>
      <color indexed="81"/>
      <name val="Tahoma"/>
      <family val="2"/>
    </font>
    <font>
      <sz val="11"/>
      <color indexed="81"/>
      <name val="Tahoma"/>
      <family val="2"/>
    </font>
    <font>
      <b/>
      <i/>
      <sz val="12"/>
      <color theme="1" tint="0.34998626667073579"/>
      <name val="Verdana"/>
      <family val="2"/>
      <scheme val="minor"/>
    </font>
    <font>
      <b/>
      <i/>
      <u/>
      <sz val="11"/>
      <color indexed="81"/>
      <name val="Tahoma"/>
      <family val="2"/>
    </font>
    <font>
      <b/>
      <u/>
      <sz val="11"/>
      <color indexed="81"/>
      <name val="Tahoma"/>
      <family val="2"/>
    </font>
    <font>
      <u/>
      <sz val="14"/>
      <color theme="10"/>
      <name val="Verdana"/>
      <family val="2"/>
      <scheme val="minor"/>
    </font>
    <font>
      <b/>
      <sz val="14"/>
      <color theme="0"/>
      <name val="Verdana"/>
      <family val="2"/>
      <scheme val="minor"/>
    </font>
    <font>
      <sz val="14"/>
      <name val="Verdana"/>
      <family val="2"/>
      <scheme val="minor"/>
    </font>
    <font>
      <b/>
      <sz val="22"/>
      <color theme="0"/>
      <name val="Verdana"/>
      <family val="2"/>
      <scheme val="minor"/>
    </font>
    <font>
      <sz val="14"/>
      <color theme="1"/>
      <name val="Verdana"/>
      <family val="2"/>
      <scheme val="minor"/>
    </font>
    <font>
      <sz val="13"/>
      <color theme="1"/>
      <name val="Verdana"/>
      <family val="2"/>
      <scheme val="minor"/>
    </font>
    <font>
      <b/>
      <sz val="18"/>
      <name val="Tahoma"/>
      <family val="2"/>
      <scheme val="major"/>
    </font>
    <font>
      <b/>
      <i/>
      <sz val="14"/>
      <name val="Verdana"/>
      <family val="2"/>
      <scheme val="minor"/>
    </font>
    <font>
      <u/>
      <sz val="14"/>
      <name val="Verdana"/>
      <family val="2"/>
      <scheme val="minor"/>
    </font>
    <font>
      <b/>
      <i/>
      <sz val="14"/>
      <color theme="0"/>
      <name val="Verdana"/>
      <family val="2"/>
      <scheme val="minor"/>
    </font>
    <font>
      <b/>
      <sz val="28"/>
      <name val="Tahoma"/>
      <family val="2"/>
      <scheme val="major"/>
    </font>
    <font>
      <b/>
      <sz val="25"/>
      <name val="Tahoma"/>
      <family val="2"/>
      <scheme val="major"/>
    </font>
    <font>
      <u/>
      <sz val="10"/>
      <color theme="11"/>
      <name val="Verdana"/>
      <family val="2"/>
      <scheme val="minor"/>
    </font>
    <font>
      <b/>
      <sz val="11"/>
      <color theme="1"/>
      <name val="Verdana"/>
      <family val="2"/>
      <scheme val="minor"/>
    </font>
    <font>
      <b/>
      <sz val="22"/>
      <color theme="1" tint="0.34998626667073579"/>
      <name val="Verdana"/>
      <family val="2"/>
      <scheme val="minor"/>
    </font>
    <font>
      <sz val="10"/>
      <color rgb="FF595959"/>
      <name val="Verdana"/>
      <family val="2"/>
      <scheme val="minor"/>
    </font>
    <font>
      <sz val="10"/>
      <color theme="1"/>
      <name val="Verdana"/>
      <family val="2"/>
      <scheme val="minor"/>
    </font>
    <font>
      <b/>
      <i/>
      <sz val="10"/>
      <color theme="1"/>
      <name val="Verdana"/>
      <family val="2"/>
      <scheme val="minor"/>
    </font>
    <font>
      <b/>
      <sz val="14"/>
      <color indexed="81"/>
      <name val="Tahoma"/>
      <family val="2"/>
    </font>
    <font>
      <sz val="14"/>
      <color indexed="81"/>
      <name val="Tahoma"/>
      <family val="2"/>
    </font>
    <font>
      <b/>
      <u/>
      <sz val="14"/>
      <color indexed="81"/>
      <name val="Tahoma"/>
      <family val="2"/>
    </font>
    <font>
      <b/>
      <i/>
      <sz val="14"/>
      <color indexed="81"/>
      <name val="Tahoma"/>
      <family val="2"/>
    </font>
    <font>
      <b/>
      <sz val="14"/>
      <color indexed="81"/>
      <name val="Calibri"/>
      <family val="2"/>
    </font>
    <font>
      <sz val="14"/>
      <color indexed="81"/>
      <name val="Calibri"/>
      <family val="2"/>
    </font>
    <font>
      <b/>
      <u/>
      <sz val="12"/>
      <color indexed="81"/>
      <name val="Tahoma"/>
      <family val="2"/>
    </font>
    <font>
      <b/>
      <sz val="24"/>
      <name val="Tahoma"/>
      <family val="2"/>
      <scheme val="major"/>
    </font>
    <font>
      <b/>
      <sz val="14"/>
      <color theme="1"/>
      <name val="Verdana"/>
      <family val="2"/>
      <scheme val="minor"/>
    </font>
    <font>
      <b/>
      <sz val="16"/>
      <color theme="1"/>
      <name val="Verdana"/>
      <family val="2"/>
      <scheme val="minor"/>
    </font>
    <font>
      <b/>
      <sz val="22"/>
      <color rgb="FFFFFF00"/>
      <name val="Verdana"/>
      <family val="2"/>
      <scheme val="minor"/>
    </font>
    <font>
      <u/>
      <sz val="16"/>
      <color theme="10"/>
      <name val="Verdana"/>
      <family val="2"/>
      <scheme val="minor"/>
    </font>
    <font>
      <b/>
      <sz val="16"/>
      <name val="Verdana"/>
      <family val="2"/>
      <scheme val="minor"/>
    </font>
    <font>
      <b/>
      <sz val="14"/>
      <name val="Tahoma"/>
      <family val="2"/>
    </font>
    <font>
      <b/>
      <sz val="24"/>
      <name val="Tahoma"/>
      <family val="2"/>
    </font>
    <font>
      <u/>
      <sz val="14"/>
      <color theme="3" tint="0.39997558519241921"/>
      <name val="Verdana"/>
      <family val="2"/>
      <scheme val="minor"/>
    </font>
    <font>
      <b/>
      <i/>
      <sz val="22"/>
      <color rgb="FFFFFF00"/>
      <name val="Verdana"/>
      <family val="2"/>
      <scheme val="minor"/>
    </font>
    <font>
      <b/>
      <sz val="26"/>
      <color rgb="FFFFFF00"/>
      <name val="Verdana"/>
      <family val="2"/>
      <scheme val="minor"/>
    </font>
    <font>
      <b/>
      <sz val="18"/>
      <name val="Tahoma"/>
      <family val="2"/>
    </font>
    <font>
      <b/>
      <sz val="36"/>
      <color theme="1" tint="0.34998626667073579"/>
      <name val="Tahoma"/>
      <family val="2"/>
      <scheme val="major"/>
    </font>
    <font>
      <b/>
      <sz val="22"/>
      <name val="Tahoma"/>
      <family val="2"/>
      <scheme val="major"/>
    </font>
    <font>
      <b/>
      <sz val="22"/>
      <name val="Verdana"/>
      <family val="2"/>
      <scheme val="minor"/>
    </font>
    <font>
      <b/>
      <u/>
      <sz val="12"/>
      <color theme="1" tint="0.34998626667073579"/>
      <name val="Verdana"/>
      <family val="2"/>
      <scheme val="minor"/>
    </font>
    <font>
      <b/>
      <sz val="18"/>
      <color indexed="81"/>
      <name val="Tahoma"/>
      <family val="2"/>
    </font>
    <font>
      <sz val="18"/>
      <color indexed="81"/>
      <name val="Tahoma"/>
      <family val="2"/>
    </font>
    <font>
      <b/>
      <u/>
      <sz val="18"/>
      <color indexed="81"/>
      <name val="Tahoma"/>
      <family val="2"/>
    </font>
    <font>
      <b/>
      <i/>
      <sz val="18"/>
      <color indexed="81"/>
      <name val="Tahoma"/>
      <family val="2"/>
    </font>
    <font>
      <b/>
      <sz val="28"/>
      <name val="Verdana"/>
      <family val="2"/>
      <scheme val="minor"/>
    </font>
    <font>
      <b/>
      <u/>
      <sz val="9"/>
      <color rgb="FF000000"/>
      <name val="Tahoma"/>
      <family val="2"/>
    </font>
    <font>
      <b/>
      <sz val="9"/>
      <color rgb="FF000000"/>
      <name val="Tahoma"/>
      <family val="2"/>
    </font>
    <font>
      <sz val="9"/>
      <color rgb="FF000000"/>
      <name val="Tahoma"/>
      <family val="2"/>
    </font>
  </fonts>
  <fills count="38">
    <fill>
      <patternFill patternType="none"/>
    </fill>
    <fill>
      <patternFill patternType="gray125"/>
    </fill>
    <fill>
      <patternFill patternType="solid">
        <fgColor theme="1" tint="0.3499862666707357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3999450666829432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FABF8F"/>
        <bgColor rgb="FF000000"/>
      </patternFill>
    </fill>
    <fill>
      <patternFill patternType="solid">
        <fgColor rgb="FFDA9694"/>
        <bgColor rgb="FF000000"/>
      </patternFill>
    </fill>
    <fill>
      <patternFill patternType="solid">
        <fgColor rgb="FF92CDDC"/>
        <bgColor rgb="FF000000"/>
      </patternFill>
    </fill>
    <fill>
      <patternFill patternType="solid">
        <fgColor rgb="FFB1A0C7"/>
        <bgColor rgb="FF000000"/>
      </patternFill>
    </fill>
    <fill>
      <patternFill patternType="solid">
        <fgColor rgb="FFC4D79B"/>
        <bgColor rgb="FF000000"/>
      </patternFill>
    </fill>
    <fill>
      <patternFill patternType="solid">
        <fgColor rgb="FF95B3D7"/>
        <bgColor rgb="FF000000"/>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rgb="FF00B0F0"/>
      </patternFill>
    </fill>
    <fill>
      <patternFill patternType="solid">
        <fgColor theme="5" tint="0.599963377788628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bgColor indexed="64"/>
      </patternFill>
    </fill>
  </fills>
  <borders count="120">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thick">
        <color auto="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auto="1"/>
      </bottom>
      <diagonal/>
    </border>
    <border>
      <left/>
      <right/>
      <top style="thick">
        <color theme="4"/>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top style="thick">
        <color auto="1"/>
      </top>
      <bottom/>
      <diagonal/>
    </border>
    <border>
      <left style="medium">
        <color theme="0"/>
      </left>
      <right style="medium">
        <color theme="0"/>
      </right>
      <top style="thick">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diagonal/>
    </border>
    <border>
      <left style="thick">
        <color auto="1"/>
      </left>
      <right style="medium">
        <color theme="0"/>
      </right>
      <top style="medium">
        <color theme="0"/>
      </top>
      <bottom style="medium">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theme="0"/>
      </left>
      <right/>
      <top style="medium">
        <color auto="1"/>
      </top>
      <bottom/>
      <diagonal/>
    </border>
    <border>
      <left style="medium">
        <color theme="0"/>
      </left>
      <right style="medium">
        <color theme="0"/>
      </right>
      <top style="medium">
        <color auto="1"/>
      </top>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style="medium">
        <color theme="0"/>
      </left>
      <right/>
      <top style="thick">
        <color auto="1"/>
      </top>
      <bottom/>
      <diagonal/>
    </border>
    <border>
      <left style="medium">
        <color theme="0"/>
      </left>
      <right/>
      <top/>
      <bottom style="medium">
        <color theme="0"/>
      </bottom>
      <diagonal/>
    </border>
    <border>
      <left style="thick">
        <color auto="1"/>
      </left>
      <right style="thick">
        <color auto="1"/>
      </right>
      <top style="thick">
        <color auto="1"/>
      </top>
      <bottom/>
      <diagonal/>
    </border>
    <border>
      <left style="thick">
        <color auto="1"/>
      </left>
      <right style="thick">
        <color auto="1"/>
      </right>
      <top/>
      <bottom style="medium">
        <color theme="0"/>
      </bottom>
      <diagonal/>
    </border>
    <border>
      <left/>
      <right/>
      <top/>
      <bottom style="medium">
        <color theme="0"/>
      </bottom>
      <diagonal/>
    </border>
    <border>
      <left style="medium">
        <color auto="1"/>
      </left>
      <right/>
      <top style="medium">
        <color auto="1"/>
      </top>
      <bottom/>
      <diagonal/>
    </border>
    <border>
      <left style="medium">
        <color auto="1"/>
      </left>
      <right/>
      <top/>
      <bottom/>
      <diagonal/>
    </border>
    <border>
      <left/>
      <right style="thick">
        <color auto="1"/>
      </right>
      <top/>
      <bottom style="medium">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medium">
        <color theme="0"/>
      </left>
      <right/>
      <top style="medium">
        <color theme="0"/>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0"/>
      </left>
      <right style="thick">
        <color auto="1"/>
      </right>
      <top/>
      <bottom style="thick">
        <color auto="1"/>
      </bottom>
      <diagonal/>
    </border>
    <border>
      <left/>
      <right style="thick">
        <color auto="1"/>
      </right>
      <top style="thick">
        <color auto="1"/>
      </top>
      <bottom/>
      <diagonal/>
    </border>
    <border>
      <left style="thick">
        <color auto="1"/>
      </left>
      <right/>
      <top/>
      <bottom style="medium">
        <color theme="0"/>
      </bottom>
      <diagonal/>
    </border>
    <border>
      <left/>
      <right style="thick">
        <color auto="1"/>
      </right>
      <top/>
      <bottom style="medium">
        <color theme="0"/>
      </bottom>
      <diagonal/>
    </border>
    <border>
      <left/>
      <right style="medium">
        <color theme="0"/>
      </right>
      <top style="medium">
        <color theme="0"/>
      </top>
      <bottom style="thick">
        <color auto="1"/>
      </bottom>
      <diagonal/>
    </border>
    <border>
      <left style="thick">
        <color auto="1"/>
      </left>
      <right/>
      <top/>
      <bottom/>
      <diagonal/>
    </border>
    <border>
      <left style="thick">
        <color auto="1"/>
      </left>
      <right/>
      <top/>
      <bottom style="thick">
        <color auto="1"/>
      </bottom>
      <diagonal/>
    </border>
    <border>
      <left style="medium">
        <color theme="0"/>
      </left>
      <right style="medium">
        <color theme="0"/>
      </right>
      <top style="medium">
        <color theme="0"/>
      </top>
      <bottom style="thick">
        <color theme="1"/>
      </bottom>
      <diagonal/>
    </border>
    <border>
      <left style="thick">
        <color auto="1"/>
      </left>
      <right style="thick">
        <color auto="1"/>
      </right>
      <top style="medium">
        <color theme="0"/>
      </top>
      <bottom/>
      <diagonal/>
    </border>
    <border>
      <left style="medium">
        <color rgb="FFFFFFFF"/>
      </left>
      <right/>
      <top style="medium">
        <color rgb="FFFFFFFF"/>
      </top>
      <bottom style="medium">
        <color rgb="FFFFFFFF"/>
      </bottom>
      <diagonal/>
    </border>
    <border>
      <left style="thick">
        <color auto="1"/>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ck">
        <color rgb="FF000000"/>
      </right>
      <top style="medium">
        <color rgb="FFFFFFFF"/>
      </top>
      <bottom style="medium">
        <color rgb="FFFFFFFF"/>
      </bottom>
      <diagonal/>
    </border>
    <border>
      <left style="medium">
        <color rgb="FFFFFFFF"/>
      </left>
      <right/>
      <top/>
      <bottom style="medium">
        <color rgb="FFFFFFFF"/>
      </bottom>
      <diagonal/>
    </border>
    <border>
      <left style="thick">
        <color auto="1"/>
      </left>
      <right/>
      <top style="medium">
        <color rgb="FFFFFFFF"/>
      </top>
      <bottom style="thick">
        <color auto="1"/>
      </bottom>
      <diagonal/>
    </border>
    <border>
      <left/>
      <right/>
      <top style="medium">
        <color rgb="FFFFFFFF"/>
      </top>
      <bottom style="thick">
        <color auto="1"/>
      </bottom>
      <diagonal/>
    </border>
    <border>
      <left/>
      <right style="medium">
        <color rgb="FFFFFFFF"/>
      </right>
      <top style="medium">
        <color rgb="FFFFFFFF"/>
      </top>
      <bottom style="thick">
        <color auto="1"/>
      </bottom>
      <diagonal/>
    </border>
    <border>
      <left/>
      <right style="thick">
        <color rgb="FF000000"/>
      </right>
      <top style="medium">
        <color rgb="FFFFFFFF"/>
      </top>
      <bottom style="thick">
        <color auto="1"/>
      </bottom>
      <diagonal/>
    </border>
    <border>
      <left style="thick">
        <color auto="1"/>
      </left>
      <right/>
      <top style="medium">
        <color theme="0"/>
      </top>
      <bottom style="medium">
        <color rgb="FFFFFFFF"/>
      </bottom>
      <diagonal/>
    </border>
    <border>
      <left/>
      <right/>
      <top style="medium">
        <color theme="0"/>
      </top>
      <bottom style="medium">
        <color rgb="FFFFFFFF"/>
      </bottom>
      <diagonal/>
    </border>
    <border>
      <left/>
      <right style="medium">
        <color rgb="FFFFFFFF"/>
      </right>
      <top style="medium">
        <color theme="0"/>
      </top>
      <bottom style="medium">
        <color rgb="FFFFFFFF"/>
      </bottom>
      <diagonal/>
    </border>
    <border>
      <left style="medium">
        <color rgb="FFFFFFFF"/>
      </left>
      <right/>
      <top style="medium">
        <color rgb="FFFFFFFF"/>
      </top>
      <bottom style="thick">
        <color auto="1"/>
      </bottom>
      <diagonal/>
    </border>
    <border>
      <left style="medium">
        <color rgb="FFFFFFFF"/>
      </left>
      <right/>
      <top style="medium">
        <color theme="0"/>
      </top>
      <bottom style="medium">
        <color rgb="FFFFFFFF"/>
      </bottom>
      <diagonal/>
    </border>
    <border>
      <left/>
      <right style="thick">
        <color rgb="FF000000"/>
      </right>
      <top style="medium">
        <color theme="0"/>
      </top>
      <bottom style="medium">
        <color rgb="FFFFFFFF"/>
      </bottom>
      <diagonal/>
    </border>
    <border>
      <left/>
      <right/>
      <top/>
      <bottom style="thick">
        <color theme="1"/>
      </bottom>
      <diagonal/>
    </border>
    <border>
      <left style="thick">
        <color theme="1"/>
      </left>
      <right/>
      <top/>
      <bottom/>
      <diagonal/>
    </border>
    <border>
      <left/>
      <right style="thick">
        <color auto="1"/>
      </right>
      <top/>
      <bottom style="thin">
        <color theme="0" tint="-0.24994659260841701"/>
      </bottom>
      <diagonal/>
    </border>
    <border>
      <left/>
      <right style="thick">
        <color auto="1"/>
      </right>
      <top/>
      <bottom style="thin">
        <color theme="0" tint="-0.14993743705557422"/>
      </bottom>
      <diagonal/>
    </border>
    <border>
      <left/>
      <right/>
      <top/>
      <bottom style="thin">
        <color theme="0" tint="-0.14993743705557422"/>
      </bottom>
      <diagonal/>
    </border>
    <border>
      <left/>
      <right style="thick">
        <color auto="1"/>
      </right>
      <top/>
      <bottom style="thick">
        <color theme="1"/>
      </bottom>
      <diagonal/>
    </border>
    <border>
      <left/>
      <right style="thick">
        <color auto="1"/>
      </right>
      <top/>
      <bottom style="thin">
        <color theme="0" tint="-0.34998626667073579"/>
      </bottom>
      <diagonal/>
    </border>
    <border>
      <left/>
      <right/>
      <top/>
      <bottom style="thin">
        <color theme="0" tint="-0.24994659260841701"/>
      </bottom>
      <diagonal/>
    </border>
    <border>
      <left/>
      <right style="thin">
        <color auto="1"/>
      </right>
      <top/>
      <bottom style="medium">
        <color auto="1"/>
      </bottom>
      <diagonal/>
    </border>
    <border>
      <left style="medium">
        <color auto="1"/>
      </left>
      <right/>
      <top/>
      <bottom style="medium">
        <color auto="1"/>
      </bottom>
      <diagonal/>
    </border>
    <border>
      <left/>
      <right style="medium">
        <color theme="0"/>
      </right>
      <top/>
      <bottom style="medium">
        <color auto="1"/>
      </bottom>
      <diagonal/>
    </border>
    <border>
      <left/>
      <right style="medium">
        <color theme="0"/>
      </right>
      <top/>
      <bottom style="medium">
        <color theme="0"/>
      </bottom>
      <diagonal/>
    </border>
    <border>
      <left style="medium">
        <color theme="0"/>
      </left>
      <right style="medium">
        <color auto="1"/>
      </right>
      <top style="medium">
        <color auto="1"/>
      </top>
      <bottom/>
      <diagonal/>
    </border>
    <border>
      <left style="medium">
        <color theme="0"/>
      </left>
      <right style="medium">
        <color auto="1"/>
      </right>
      <top/>
      <bottom style="medium">
        <color theme="0"/>
      </bottom>
      <diagonal/>
    </border>
    <border>
      <left style="medium">
        <color theme="0"/>
      </left>
      <right style="medium">
        <color auto="1"/>
      </right>
      <top style="medium">
        <color theme="0"/>
      </top>
      <bottom style="thick">
        <color auto="1"/>
      </bottom>
      <diagonal/>
    </border>
    <border>
      <left style="thick">
        <color auto="1"/>
      </left>
      <right style="thick">
        <color auto="1"/>
      </right>
      <top style="medium">
        <color theme="0"/>
      </top>
      <bottom style="thick">
        <color auto="1"/>
      </bottom>
      <diagonal/>
    </border>
    <border>
      <left style="thick">
        <color auto="1"/>
      </left>
      <right style="medium">
        <color theme="0"/>
      </right>
      <top style="medium">
        <color theme="0"/>
      </top>
      <bottom style="thick">
        <color auto="1"/>
      </bottom>
      <diagonal/>
    </border>
    <border>
      <left style="thick">
        <color auto="1"/>
      </left>
      <right/>
      <top style="medium">
        <color theme="0"/>
      </top>
      <bottom style="medium">
        <color theme="0"/>
      </bottom>
      <diagonal/>
    </border>
    <border>
      <left style="thick">
        <color auto="1"/>
      </left>
      <right/>
      <top style="medium">
        <color theme="0"/>
      </top>
      <bottom style="thick">
        <color auto="1"/>
      </bottom>
      <diagonal/>
    </border>
    <border>
      <left style="medium">
        <color theme="0"/>
      </left>
      <right style="thick">
        <color auto="1"/>
      </right>
      <top style="thick">
        <color auto="1"/>
      </top>
      <bottom style="medium">
        <color theme="0"/>
      </bottom>
      <diagonal/>
    </border>
    <border>
      <left style="thick">
        <color auto="1"/>
      </left>
      <right/>
      <top style="thick">
        <color auto="1"/>
      </top>
      <bottom style="medium">
        <color theme="0"/>
      </bottom>
      <diagonal/>
    </border>
    <border>
      <left style="medium">
        <color theme="0"/>
      </left>
      <right style="thick">
        <color auto="1"/>
      </right>
      <top/>
      <bottom style="medium">
        <color theme="0"/>
      </bottom>
      <diagonal/>
    </border>
    <border>
      <left style="medium">
        <color theme="0"/>
      </left>
      <right style="thick">
        <color auto="1"/>
      </right>
      <top style="medium">
        <color theme="0"/>
      </top>
      <bottom style="medium">
        <color theme="0"/>
      </bottom>
      <diagonal/>
    </border>
    <border>
      <left style="medium">
        <color theme="0"/>
      </left>
      <right style="thick">
        <color auto="1"/>
      </right>
      <top style="medium">
        <color theme="0"/>
      </top>
      <bottom style="thick">
        <color auto="1"/>
      </bottom>
      <diagonal/>
    </border>
    <border>
      <left style="thick">
        <color auto="1"/>
      </left>
      <right style="medium">
        <color auto="1"/>
      </right>
      <top/>
      <bottom/>
      <diagonal/>
    </border>
    <border>
      <left style="thick">
        <color auto="1"/>
      </left>
      <right style="medium">
        <color auto="1"/>
      </right>
      <top/>
      <bottom style="thick">
        <color auto="1"/>
      </bottom>
      <diagonal/>
    </border>
    <border>
      <left/>
      <right style="thick">
        <color auto="1"/>
      </right>
      <top style="thick">
        <color theme="4"/>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auto="1"/>
      </left>
      <right/>
      <top/>
      <bottom style="thin">
        <color theme="0" tint="-0.24994659260841701"/>
      </bottom>
      <diagonal/>
    </border>
    <border>
      <left/>
      <right style="medium">
        <color theme="0"/>
      </right>
      <top/>
      <bottom style="thick">
        <color auto="1"/>
      </bottom>
      <diagonal/>
    </border>
    <border>
      <left style="thick">
        <color auto="1"/>
      </left>
      <right/>
      <top style="thick">
        <color auto="1"/>
      </top>
      <bottom style="thick">
        <color rgb="FF000000"/>
      </bottom>
      <diagonal/>
    </border>
    <border>
      <left/>
      <right/>
      <top style="thick">
        <color auto="1"/>
      </top>
      <bottom style="thick">
        <color rgb="FF000000"/>
      </bottom>
      <diagonal/>
    </border>
    <border>
      <left/>
      <right style="thick">
        <color auto="1"/>
      </right>
      <top style="thick">
        <color auto="1"/>
      </top>
      <bottom style="thick">
        <color rgb="FF000000"/>
      </bottom>
      <diagonal/>
    </border>
    <border>
      <left style="thick">
        <color auto="1"/>
      </left>
      <right style="medium">
        <color theme="0"/>
      </right>
      <top/>
      <bottom style="medium">
        <color theme="0"/>
      </bottom>
      <diagonal/>
    </border>
    <border>
      <left/>
      <right/>
      <top/>
      <bottom style="thin">
        <color theme="0" tint="-0.34998626667073579"/>
      </bottom>
      <diagonal/>
    </border>
    <border>
      <left/>
      <right/>
      <top style="thin">
        <color theme="0" tint="-0.24994659260841701"/>
      </top>
      <bottom style="thick">
        <color auto="1"/>
      </bottom>
      <diagonal/>
    </border>
    <border>
      <left style="medium">
        <color auto="1"/>
      </left>
      <right style="medium">
        <color auto="1"/>
      </right>
      <top style="thick">
        <color auto="1"/>
      </top>
      <bottom/>
      <diagonal/>
    </border>
    <border>
      <left style="medium">
        <color auto="1"/>
      </left>
      <right style="thick">
        <color auto="1"/>
      </right>
      <top/>
      <bottom style="thick">
        <color auto="1"/>
      </bottom>
      <diagonal/>
    </border>
    <border>
      <left style="medium">
        <color auto="1"/>
      </left>
      <right style="thick">
        <color auto="1"/>
      </right>
      <top/>
      <bottom style="thin">
        <color theme="0" tint="-0.24994659260841701"/>
      </bottom>
      <diagonal/>
    </border>
    <border>
      <left style="medium">
        <color auto="1"/>
      </left>
      <right style="thick">
        <color auto="1"/>
      </right>
      <top/>
      <bottom style="thin">
        <color theme="0" tint="-0.34998626667073579"/>
      </bottom>
      <diagonal/>
    </border>
    <border>
      <left style="medium">
        <color auto="1"/>
      </left>
      <right style="thick">
        <color auto="1"/>
      </right>
      <top/>
      <bottom style="thick">
        <color theme="1"/>
      </bottom>
      <diagonal/>
    </border>
    <border>
      <left style="thick">
        <color auto="1"/>
      </left>
      <right style="thick">
        <color auto="1"/>
      </right>
      <top/>
      <bottom style="thin">
        <color theme="0" tint="-0.24994659260841701"/>
      </bottom>
      <diagonal/>
    </border>
    <border>
      <left style="thick">
        <color theme="1"/>
      </left>
      <right style="medium">
        <color auto="1"/>
      </right>
      <top/>
      <bottom style="thick">
        <color theme="1"/>
      </bottom>
      <diagonal/>
    </border>
    <border>
      <left style="thick">
        <color theme="1"/>
      </left>
      <right style="medium">
        <color auto="1"/>
      </right>
      <top/>
      <bottom/>
      <diagonal/>
    </border>
    <border>
      <left style="medium">
        <color theme="0"/>
      </left>
      <right/>
      <top/>
      <bottom style="thick">
        <color auto="1"/>
      </bottom>
      <diagonal/>
    </border>
    <border>
      <left style="thin">
        <color auto="1"/>
      </left>
      <right/>
      <top style="thin">
        <color auto="1"/>
      </top>
      <bottom/>
      <diagonal/>
    </border>
    <border>
      <left/>
      <right style="thin">
        <color auto="1"/>
      </right>
      <top style="thin">
        <color auto="1"/>
      </top>
      <bottom/>
      <diagonal/>
    </border>
  </borders>
  <cellStyleXfs count="39">
    <xf numFmtId="0" fontId="0" fillId="0" borderId="5"/>
    <xf numFmtId="0" fontId="10" fillId="0" borderId="0" applyNumberFormat="0" applyFill="0" applyBorder="0" applyAlignment="0" applyProtection="0"/>
    <xf numFmtId="0" fontId="6" fillId="0" borderId="0" applyNumberFormat="0" applyFill="0" applyBorder="0" applyAlignment="0" applyProtection="0"/>
    <xf numFmtId="0" fontId="9" fillId="2" borderId="0" applyNumberFormat="0" applyBorder="0" applyAlignment="0" applyProtection="0"/>
    <xf numFmtId="0" fontId="16" fillId="0" borderId="5" applyNumberFormat="0" applyFill="0" applyBorder="0" applyAlignment="0" applyProtection="0"/>
    <xf numFmtId="0" fontId="5" fillId="0" borderId="0">
      <alignment horizontal="left"/>
    </xf>
    <xf numFmtId="164" fontId="5" fillId="0" borderId="0" applyFont="0" applyFill="0" applyBorder="0" applyAlignment="0">
      <alignment horizontal="left"/>
    </xf>
    <xf numFmtId="4" fontId="5" fillId="0" borderId="0" applyFont="0" applyFill="0" applyBorder="0" applyAlignment="0">
      <alignment horizontal="left"/>
    </xf>
    <xf numFmtId="165" fontId="5" fillId="0" borderId="0" applyFont="0" applyFill="0" applyBorder="0" applyAlignment="0">
      <alignment horizontal="left"/>
    </xf>
    <xf numFmtId="39" fontId="17" fillId="0" borderId="0" applyFill="0" applyBorder="0" applyProtection="0">
      <alignment horizontal="left"/>
    </xf>
    <xf numFmtId="0" fontId="18" fillId="0" borderId="0" applyNumberFormat="0" applyFill="0" applyBorder="0" applyProtection="0">
      <alignment wrapText="1"/>
    </xf>
    <xf numFmtId="166" fontId="5" fillId="0" borderId="0" applyFont="0" applyFill="0" applyBorder="0" applyAlignment="0">
      <alignment horizontal="left"/>
    </xf>
    <xf numFmtId="0" fontId="20" fillId="7" borderId="12" applyNumberFormat="0" applyProtection="0">
      <alignment horizontal="left"/>
    </xf>
    <xf numFmtId="0" fontId="46" fillId="0" borderId="5" applyNumberFormat="0" applyFill="0" applyBorder="0" applyAlignment="0" applyProtection="0"/>
    <xf numFmtId="0" fontId="46" fillId="0" borderId="5" applyNumberFormat="0" applyFill="0" applyBorder="0" applyAlignment="0" applyProtection="0"/>
    <xf numFmtId="0" fontId="46" fillId="0" borderId="5" applyNumberFormat="0" applyFill="0" applyBorder="0" applyAlignment="0" applyProtection="0"/>
    <xf numFmtId="0" fontId="46" fillId="0" borderId="5" applyNumberFormat="0" applyFill="0" applyBorder="0" applyAlignment="0" applyProtection="0"/>
    <xf numFmtId="0" fontId="3" fillId="0" borderId="0">
      <alignment horizontal="left"/>
    </xf>
    <xf numFmtId="166" fontId="3" fillId="0" borderId="0" applyFont="0" applyFill="0" applyBorder="0" applyAlignment="0">
      <alignment horizontal="left"/>
    </xf>
    <xf numFmtId="165" fontId="3" fillId="0" borderId="0" applyFont="0" applyFill="0" applyBorder="0" applyAlignment="0">
      <alignment horizontal="left"/>
    </xf>
    <xf numFmtId="164" fontId="3" fillId="0" borderId="0" applyFont="0" applyFill="0" applyBorder="0" applyAlignment="0">
      <alignment horizontal="left"/>
    </xf>
    <xf numFmtId="4" fontId="3" fillId="0" borderId="0" applyFont="0" applyFill="0" applyBorder="0" applyAlignment="0">
      <alignment horizontal="left"/>
    </xf>
    <xf numFmtId="0" fontId="2" fillId="0" borderId="0">
      <alignment horizontal="left"/>
    </xf>
    <xf numFmtId="164" fontId="2" fillId="0" borderId="0" applyFont="0" applyFill="0" applyBorder="0" applyAlignment="0">
      <alignment horizontal="left"/>
    </xf>
    <xf numFmtId="4" fontId="2" fillId="0" borderId="0" applyFont="0" applyFill="0" applyBorder="0" applyAlignment="0">
      <alignment horizontal="left"/>
    </xf>
    <xf numFmtId="165" fontId="2" fillId="0" borderId="0" applyFont="0" applyFill="0" applyBorder="0" applyAlignment="0">
      <alignment horizontal="left"/>
    </xf>
    <xf numFmtId="166" fontId="2" fillId="0" borderId="0" applyFont="0" applyFill="0" applyBorder="0" applyAlignment="0">
      <alignment horizontal="left"/>
    </xf>
    <xf numFmtId="0" fontId="2" fillId="0" borderId="0">
      <alignment horizontal="left"/>
    </xf>
    <xf numFmtId="166" fontId="2" fillId="0" borderId="0" applyFont="0" applyFill="0" applyBorder="0" applyAlignment="0">
      <alignment horizontal="left"/>
    </xf>
    <xf numFmtId="165" fontId="2" fillId="0" borderId="0" applyFont="0" applyFill="0" applyBorder="0" applyAlignment="0">
      <alignment horizontal="left"/>
    </xf>
    <xf numFmtId="164" fontId="2" fillId="0" borderId="0" applyFont="0" applyFill="0" applyBorder="0" applyAlignment="0">
      <alignment horizontal="left"/>
    </xf>
    <xf numFmtId="4" fontId="2" fillId="0" borderId="0" applyFont="0" applyFill="0" applyBorder="0" applyAlignment="0">
      <alignment horizontal="left"/>
    </xf>
    <xf numFmtId="0" fontId="46" fillId="0" borderId="5" applyNumberFormat="0" applyFill="0" applyBorder="0" applyAlignment="0" applyProtection="0"/>
    <xf numFmtId="0" fontId="46" fillId="0" borderId="5" applyNumberFormat="0" applyFill="0" applyBorder="0" applyAlignment="0" applyProtection="0"/>
    <xf numFmtId="0" fontId="1" fillId="0" borderId="0">
      <alignment horizontal="left"/>
    </xf>
    <xf numFmtId="164" fontId="1" fillId="0" borderId="0" applyFont="0" applyFill="0" applyBorder="0" applyAlignment="0">
      <alignment horizontal="left"/>
    </xf>
    <xf numFmtId="4" fontId="1" fillId="0" borderId="0" applyFont="0" applyFill="0" applyBorder="0" applyAlignment="0">
      <alignment horizontal="left"/>
    </xf>
    <xf numFmtId="165" fontId="1" fillId="0" borderId="0" applyFont="0" applyFill="0" applyBorder="0" applyAlignment="0">
      <alignment horizontal="left"/>
    </xf>
    <xf numFmtId="166" fontId="1" fillId="0" borderId="0" applyFont="0" applyFill="0" applyBorder="0" applyAlignment="0">
      <alignment horizontal="left"/>
    </xf>
  </cellStyleXfs>
  <cellXfs count="455">
    <xf numFmtId="0" fontId="0" fillId="0" borderId="5" xfId="0"/>
    <xf numFmtId="0" fontId="10" fillId="0" borderId="0" xfId="1"/>
    <xf numFmtId="0" fontId="6" fillId="0" borderId="1" xfId="2" applyBorder="1" applyAlignment="1">
      <alignment horizontal="center"/>
    </xf>
    <xf numFmtId="0" fontId="6" fillId="0" borderId="0" xfId="2"/>
    <xf numFmtId="0" fontId="9" fillId="0" borderId="6" xfId="3" applyFill="1" applyBorder="1" applyAlignment="1">
      <alignment horizontal="left" vertical="center"/>
    </xf>
    <xf numFmtId="0" fontId="9" fillId="0" borderId="3" xfId="3" applyFill="1" applyBorder="1" applyAlignment="1">
      <alignment horizontal="left" vertical="center"/>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7" xfId="2" applyBorder="1" applyAlignment="1">
      <alignment horizontal="center"/>
    </xf>
    <xf numFmtId="0" fontId="0" fillId="0" borderId="7" xfId="0" applyBorder="1"/>
    <xf numFmtId="0" fontId="0" fillId="0" borderId="10" xfId="0" applyBorder="1"/>
    <xf numFmtId="0" fontId="0" fillId="0" borderId="10" xfId="0" applyFont="1" applyFill="1" applyBorder="1" applyAlignment="1">
      <alignment horizontal="center" vertical="center" wrapText="1"/>
    </xf>
    <xf numFmtId="0" fontId="0" fillId="0" borderId="2" xfId="0" applyBorder="1"/>
    <xf numFmtId="164" fontId="6" fillId="0" borderId="0" xfId="0" applyNumberFormat="1" applyFont="1" applyFill="1" applyBorder="1" applyAlignment="1">
      <alignment horizontal="left" vertical="center" wrapText="1" indent="1"/>
    </xf>
    <xf numFmtId="20"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left" vertical="center" wrapText="1" indent="1"/>
    </xf>
    <xf numFmtId="0" fontId="11" fillId="0" borderId="0" xfId="1" applyFont="1" applyFill="1" applyBorder="1" applyAlignment="1">
      <alignment vertical="center"/>
    </xf>
    <xf numFmtId="20" fontId="11" fillId="0" borderId="0" xfId="0" applyNumberFormat="1" applyFont="1" applyFill="1" applyBorder="1" applyAlignment="1">
      <alignment horizontal="center" vertical="center" wrapText="1"/>
    </xf>
    <xf numFmtId="0" fontId="0" fillId="0" borderId="13" xfId="0" applyBorder="1"/>
    <xf numFmtId="0" fontId="6" fillId="0" borderId="9" xfId="2" applyBorder="1" applyAlignment="1">
      <alignment horizontal="center"/>
    </xf>
    <xf numFmtId="0" fontId="11" fillId="3" borderId="5" xfId="1" applyFont="1" applyFill="1" applyBorder="1" applyAlignment="1">
      <alignment vertical="center" wrapText="1"/>
    </xf>
    <xf numFmtId="20" fontId="11" fillId="4" borderId="17" xfId="1" applyNumberFormat="1" applyFont="1" applyFill="1" applyBorder="1" applyAlignment="1">
      <alignment vertical="center" wrapText="1"/>
    </xf>
    <xf numFmtId="20" fontId="11" fillId="4" borderId="18" xfId="1" applyNumberFormat="1" applyFont="1" applyFill="1" applyBorder="1" applyAlignment="1">
      <alignment vertical="center"/>
    </xf>
    <xf numFmtId="20" fontId="11" fillId="5" borderId="17" xfId="1" applyNumberFormat="1" applyFont="1" applyFill="1" applyBorder="1" applyAlignment="1">
      <alignment vertical="center" wrapText="1"/>
    </xf>
    <xf numFmtId="1" fontId="13" fillId="4" borderId="19" xfId="0" applyNumberFormat="1" applyFont="1" applyFill="1" applyBorder="1" applyAlignment="1">
      <alignment vertical="center"/>
    </xf>
    <xf numFmtId="1" fontId="13" fillId="5" borderId="19" xfId="0" applyNumberFormat="1" applyFont="1" applyFill="1" applyBorder="1" applyAlignment="1">
      <alignment vertical="center"/>
    </xf>
    <xf numFmtId="0" fontId="15" fillId="2" borderId="4" xfId="3" applyFont="1" applyBorder="1" applyAlignment="1">
      <alignment horizontal="left" vertical="center" wrapText="1" indent="1"/>
    </xf>
    <xf numFmtId="0" fontId="11" fillId="4" borderId="5" xfId="1" applyFont="1" applyFill="1" applyBorder="1" applyAlignment="1">
      <alignment vertical="center" wrapText="1"/>
    </xf>
    <xf numFmtId="0" fontId="0" fillId="15" borderId="2" xfId="0" applyFont="1" applyFill="1" applyBorder="1" applyAlignment="1">
      <alignment horizontal="center" vertical="center" wrapText="1"/>
    </xf>
    <xf numFmtId="0" fontId="0" fillId="15" borderId="5" xfId="0" applyFill="1"/>
    <xf numFmtId="20" fontId="11" fillId="14" borderId="17" xfId="1" applyNumberFormat="1" applyFont="1" applyFill="1" applyBorder="1" applyAlignment="1">
      <alignment vertical="center" wrapText="1"/>
    </xf>
    <xf numFmtId="1" fontId="13" fillId="14" borderId="18" xfId="0" applyNumberFormat="1" applyFont="1" applyFill="1" applyBorder="1" applyAlignment="1">
      <alignment horizontal="center" vertical="center"/>
    </xf>
    <xf numFmtId="0" fontId="15" fillId="2" borderId="27" xfId="3" applyFont="1" applyBorder="1" applyAlignment="1">
      <alignment horizontal="left" vertical="center" wrapText="1" indent="1"/>
    </xf>
    <xf numFmtId="0" fontId="15" fillId="2" borderId="27" xfId="3" applyFont="1" applyBorder="1" applyAlignment="1">
      <alignment horizontal="center" vertical="center"/>
    </xf>
    <xf numFmtId="0" fontId="15" fillId="2" borderId="26" xfId="3" applyFont="1" applyBorder="1" applyAlignment="1">
      <alignment horizontal="center" vertical="center" wrapText="1"/>
    </xf>
    <xf numFmtId="0" fontId="25" fillId="0" borderId="0" xfId="1" applyFont="1" applyAlignment="1">
      <alignment vertical="center"/>
    </xf>
    <xf numFmtId="0" fontId="35" fillId="2" borderId="16" xfId="3" applyFont="1" applyBorder="1" applyAlignment="1">
      <alignment horizontal="center" vertical="center" wrapText="1"/>
    </xf>
    <xf numFmtId="0" fontId="35" fillId="2" borderId="31" xfId="3" applyFont="1" applyBorder="1" applyAlignment="1">
      <alignment horizontal="center" vertical="center" wrapText="1"/>
    </xf>
    <xf numFmtId="1" fontId="36" fillId="8" borderId="2" xfId="0" applyNumberFormat="1" applyFont="1" applyFill="1" applyBorder="1" applyAlignment="1" applyProtection="1">
      <alignment horizontal="center" vertical="center" wrapText="1"/>
    </xf>
    <xf numFmtId="1" fontId="36" fillId="8" borderId="32" xfId="0" applyNumberFormat="1" applyFont="1" applyFill="1" applyBorder="1" applyAlignment="1">
      <alignment horizontal="center" vertical="center" wrapText="1"/>
    </xf>
    <xf numFmtId="1" fontId="36" fillId="9" borderId="5" xfId="0" applyNumberFormat="1" applyFont="1" applyFill="1" applyBorder="1" applyAlignment="1" applyProtection="1">
      <alignment horizontal="center" vertical="center" wrapText="1"/>
    </xf>
    <xf numFmtId="1" fontId="36" fillId="11" borderId="5" xfId="0" applyNumberFormat="1" applyFont="1" applyFill="1" applyBorder="1" applyAlignment="1" applyProtection="1">
      <alignment horizontal="center" vertical="center" wrapText="1"/>
    </xf>
    <xf numFmtId="1" fontId="36" fillId="10" borderId="5" xfId="0" applyNumberFormat="1" applyFont="1" applyFill="1" applyBorder="1" applyAlignment="1" applyProtection="1">
      <alignment horizontal="center" vertical="center" wrapText="1"/>
    </xf>
    <xf numFmtId="1" fontId="36" fillId="12" borderId="5" xfId="0" applyNumberFormat="1" applyFont="1" applyFill="1" applyBorder="1" applyAlignment="1" applyProtection="1">
      <alignment horizontal="center" vertical="center" wrapText="1"/>
    </xf>
    <xf numFmtId="1" fontId="36" fillId="9" borderId="7" xfId="0" applyNumberFormat="1" applyFont="1" applyFill="1" applyBorder="1" applyAlignment="1">
      <alignment horizontal="center" vertical="center" wrapText="1"/>
    </xf>
    <xf numFmtId="1" fontId="36" fillId="11" borderId="7" xfId="0" applyNumberFormat="1" applyFont="1" applyFill="1" applyBorder="1" applyAlignment="1">
      <alignment horizontal="center" vertical="center" wrapText="1"/>
    </xf>
    <xf numFmtId="1" fontId="36" fillId="10" borderId="7" xfId="0" applyNumberFormat="1" applyFont="1" applyFill="1" applyBorder="1" applyAlignment="1">
      <alignment horizontal="center" vertical="center" wrapText="1"/>
    </xf>
    <xf numFmtId="1" fontId="36" fillId="12" borderId="7" xfId="0" applyNumberFormat="1" applyFont="1" applyFill="1" applyBorder="1" applyAlignment="1">
      <alignment horizontal="center" vertical="center" wrapText="1"/>
    </xf>
    <xf numFmtId="1" fontId="41" fillId="18" borderId="34" xfId="0" applyNumberFormat="1" applyFont="1" applyFill="1" applyBorder="1" applyAlignment="1" applyProtection="1">
      <alignment horizontal="center" vertical="center" wrapText="1"/>
      <protection locked="0"/>
    </xf>
    <xf numFmtId="1" fontId="41" fillId="20" borderId="34" xfId="0" applyNumberFormat="1" applyFont="1" applyFill="1" applyBorder="1" applyAlignment="1" applyProtection="1">
      <alignment horizontal="center" vertical="center" wrapText="1"/>
      <protection locked="0"/>
    </xf>
    <xf numFmtId="1" fontId="41" fillId="22" borderId="34" xfId="0" applyNumberFormat="1" applyFont="1" applyFill="1" applyBorder="1" applyAlignment="1" applyProtection="1">
      <alignment horizontal="center" vertical="center" wrapText="1"/>
      <protection locked="0"/>
    </xf>
    <xf numFmtId="1" fontId="41" fillId="21" borderId="34" xfId="0" applyNumberFormat="1" applyFont="1" applyFill="1" applyBorder="1" applyAlignment="1" applyProtection="1">
      <alignment horizontal="center" vertical="center" wrapText="1"/>
      <protection locked="0"/>
    </xf>
    <xf numFmtId="1" fontId="41" fillId="17" borderId="34" xfId="0" applyNumberFormat="1" applyFont="1" applyFill="1" applyBorder="1" applyAlignment="1" applyProtection="1">
      <alignment horizontal="center" vertical="center" wrapText="1"/>
      <protection locked="0"/>
    </xf>
    <xf numFmtId="1" fontId="42" fillId="8" borderId="35"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1" fontId="42" fillId="11" borderId="35" xfId="0" applyNumberFormat="1" applyFont="1" applyFill="1" applyBorder="1" applyAlignment="1">
      <alignment horizontal="center" vertical="center" wrapText="1"/>
    </xf>
    <xf numFmtId="1" fontId="42" fillId="10" borderId="35" xfId="0" applyNumberFormat="1" applyFont="1" applyFill="1" applyBorder="1" applyAlignment="1">
      <alignment horizontal="center" vertical="center" wrapText="1"/>
    </xf>
    <xf numFmtId="1" fontId="42" fillId="12" borderId="35" xfId="0" applyNumberFormat="1" applyFont="1" applyFill="1" applyBorder="1" applyAlignment="1">
      <alignment horizontal="center" vertical="center" wrapText="1"/>
    </xf>
    <xf numFmtId="0" fontId="43" fillId="2" borderId="33" xfId="3" applyFont="1" applyBorder="1" applyAlignment="1">
      <alignment horizontal="center" vertical="center" wrapText="1"/>
    </xf>
    <xf numFmtId="20" fontId="40" fillId="14" borderId="42" xfId="1" applyNumberFormat="1" applyFont="1" applyFill="1" applyBorder="1" applyAlignment="1">
      <alignment horizontal="center" vertical="center" wrapText="1"/>
    </xf>
    <xf numFmtId="0" fontId="35" fillId="2" borderId="20" xfId="3" applyFont="1" applyBorder="1" applyAlignment="1">
      <alignment horizontal="center" vertical="center" wrapText="1"/>
    </xf>
    <xf numFmtId="0" fontId="35" fillId="2" borderId="15" xfId="3" applyFont="1" applyBorder="1" applyAlignment="1">
      <alignment horizontal="center" vertical="center" wrapText="1"/>
    </xf>
    <xf numFmtId="1" fontId="45" fillId="14" borderId="43" xfId="0" applyNumberFormat="1" applyFont="1" applyFill="1" applyBorder="1" applyAlignment="1">
      <alignment horizontal="left" vertical="center"/>
    </xf>
    <xf numFmtId="1" fontId="11" fillId="4" borderId="2" xfId="0" applyNumberFormat="1" applyFont="1" applyFill="1" applyBorder="1" applyAlignment="1">
      <alignment horizontal="center" vertical="center" wrapText="1"/>
    </xf>
    <xf numFmtId="164" fontId="6" fillId="4" borderId="5"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164" fontId="6" fillId="3" borderId="8" xfId="0" applyNumberFormat="1" applyFont="1" applyFill="1" applyBorder="1" applyAlignment="1" applyProtection="1">
      <alignment horizontal="center" vertical="center" wrapText="1"/>
      <protection locked="0"/>
    </xf>
    <xf numFmtId="0" fontId="0" fillId="15" borderId="2" xfId="0" applyFill="1" applyBorder="1"/>
    <xf numFmtId="1" fontId="14" fillId="4"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1" fontId="14" fillId="3" borderId="52" xfId="0" applyNumberFormat="1" applyFont="1" applyFill="1" applyBorder="1" applyAlignment="1">
      <alignment horizontal="center" vertical="center" wrapText="1"/>
    </xf>
    <xf numFmtId="164" fontId="6" fillId="4" borderId="2" xfId="0" applyNumberFormat="1" applyFont="1" applyFill="1" applyBorder="1" applyAlignment="1" applyProtection="1">
      <alignment horizontal="center" vertical="center" wrapText="1"/>
      <protection locked="0"/>
    </xf>
    <xf numFmtId="1" fontId="11" fillId="3" borderId="2" xfId="0" applyNumberFormat="1" applyFont="1" applyFill="1" applyBorder="1" applyAlignment="1">
      <alignment horizontal="center" vertical="center" wrapText="1"/>
    </xf>
    <xf numFmtId="1" fontId="31" fillId="15" borderId="2" xfId="0" applyNumberFormat="1" applyFont="1" applyFill="1" applyBorder="1" applyAlignment="1" applyProtection="1">
      <alignment horizontal="center" vertical="center" wrapText="1"/>
    </xf>
    <xf numFmtId="1" fontId="31" fillId="4" borderId="2" xfId="0" applyNumberFormat="1" applyFont="1" applyFill="1" applyBorder="1" applyAlignment="1" applyProtection="1">
      <alignment horizontal="center" vertical="center" wrapText="1"/>
      <protection locked="0"/>
    </xf>
    <xf numFmtId="1" fontId="36" fillId="5" borderId="13" xfId="0" applyNumberFormat="1" applyFont="1" applyFill="1" applyBorder="1" applyAlignment="1" applyProtection="1">
      <alignment horizontal="center" vertical="center" wrapText="1"/>
    </xf>
    <xf numFmtId="1" fontId="36" fillId="5" borderId="4" xfId="0" applyNumberFormat="1" applyFont="1" applyFill="1" applyBorder="1" applyAlignment="1">
      <alignment horizontal="center" vertical="center" wrapText="1"/>
    </xf>
    <xf numFmtId="1" fontId="41" fillId="19" borderId="53" xfId="0" applyNumberFormat="1" applyFont="1" applyFill="1" applyBorder="1" applyAlignment="1" applyProtection="1">
      <alignment horizontal="center" vertical="center" wrapText="1"/>
      <protection locked="0"/>
    </xf>
    <xf numFmtId="1" fontId="42" fillId="5" borderId="0" xfId="0" applyNumberFormat="1" applyFont="1" applyFill="1" applyBorder="1" applyAlignment="1">
      <alignment horizontal="center" vertical="center" wrapText="1"/>
    </xf>
    <xf numFmtId="0" fontId="49" fillId="0" borderId="59" xfId="0" applyFont="1" applyBorder="1"/>
    <xf numFmtId="0" fontId="15" fillId="2" borderId="27" xfId="3" applyFont="1" applyBorder="1" applyAlignment="1">
      <alignment horizontal="center" vertical="center" wrapText="1"/>
    </xf>
    <xf numFmtId="20" fontId="40" fillId="14" borderId="20" xfId="1" applyNumberFormat="1" applyFont="1" applyFill="1" applyBorder="1" applyAlignment="1">
      <alignment horizontal="center" vertical="center" wrapText="1"/>
    </xf>
    <xf numFmtId="0" fontId="6" fillId="3" borderId="2" xfId="0" applyNumberFormat="1" applyFont="1" applyFill="1" applyBorder="1" applyAlignment="1" applyProtection="1">
      <alignment horizontal="left" vertical="center" wrapText="1" indent="1"/>
      <protection locked="0"/>
    </xf>
    <xf numFmtId="0" fontId="6" fillId="3" borderId="5" xfId="0" applyNumberFormat="1" applyFont="1" applyFill="1" applyBorder="1" applyAlignment="1" applyProtection="1">
      <alignment horizontal="left" vertical="center" wrapText="1" indent="1"/>
      <protection locked="0"/>
    </xf>
    <xf numFmtId="0" fontId="6" fillId="4" borderId="5"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0" fontId="0" fillId="15" borderId="14" xfId="0" applyNumberFormat="1" applyFont="1" applyFill="1" applyBorder="1" applyAlignment="1">
      <alignment horizontal="left" vertical="center" wrapText="1" indent="1"/>
    </xf>
    <xf numFmtId="0" fontId="6" fillId="4" borderId="2" xfId="0" applyNumberFormat="1" applyFont="1" applyFill="1" applyBorder="1" applyAlignment="1" applyProtection="1">
      <alignment horizontal="left" vertical="center" wrapText="1" indent="1"/>
      <protection locked="0"/>
    </xf>
    <xf numFmtId="0" fontId="14" fillId="0" borderId="13" xfId="0" applyFont="1" applyFill="1" applyBorder="1" applyAlignment="1">
      <alignment horizontal="center" vertical="center" wrapText="1"/>
    </xf>
    <xf numFmtId="1" fontId="36" fillId="29" borderId="5" xfId="0" applyNumberFormat="1" applyFont="1" applyFill="1" applyBorder="1" applyAlignment="1" applyProtection="1">
      <alignment horizontal="center" vertical="center" wrapText="1"/>
    </xf>
    <xf numFmtId="1" fontId="36" fillId="29" borderId="7" xfId="0" applyNumberFormat="1" applyFont="1" applyFill="1" applyBorder="1" applyAlignment="1">
      <alignment horizontal="center" vertical="center" wrapText="1"/>
    </xf>
    <xf numFmtId="1" fontId="31" fillId="11" borderId="2" xfId="0" applyNumberFormat="1" applyFont="1" applyFill="1" applyBorder="1" applyAlignment="1" applyProtection="1">
      <alignment horizontal="center" vertical="center" wrapText="1"/>
      <protection locked="0"/>
    </xf>
    <xf numFmtId="1" fontId="31" fillId="15" borderId="8" xfId="0" applyNumberFormat="1" applyFont="1" applyFill="1" applyBorder="1" applyAlignment="1" applyProtection="1">
      <alignment horizontal="center" vertical="center" wrapText="1"/>
    </xf>
    <xf numFmtId="1" fontId="11" fillId="11" borderId="2" xfId="0" applyNumberFormat="1" applyFont="1" applyFill="1" applyBorder="1" applyAlignment="1">
      <alignment horizontal="center" vertical="center" wrapText="1"/>
    </xf>
    <xf numFmtId="0" fontId="0" fillId="0" borderId="81" xfId="0" applyFont="1" applyFill="1" applyBorder="1" applyAlignment="1">
      <alignment horizontal="center" vertical="center" wrapText="1"/>
    </xf>
    <xf numFmtId="20" fontId="14" fillId="0" borderId="81" xfId="0" applyNumberFormat="1" applyFont="1" applyFill="1" applyBorder="1" applyAlignment="1">
      <alignment horizontal="center" vertical="center" wrapText="1"/>
    </xf>
    <xf numFmtId="0" fontId="15" fillId="2" borderId="82" xfId="3" applyFont="1" applyBorder="1" applyAlignment="1">
      <alignment horizontal="center" vertical="center" wrapText="1"/>
    </xf>
    <xf numFmtId="1" fontId="31" fillId="3" borderId="83" xfId="0" applyNumberFormat="1" applyFont="1" applyFill="1" applyBorder="1" applyAlignment="1" applyProtection="1">
      <alignment horizontal="center" vertical="center" wrapText="1"/>
      <protection locked="0"/>
    </xf>
    <xf numFmtId="1" fontId="31" fillId="15" borderId="83" xfId="0" applyNumberFormat="1" applyFont="1" applyFill="1" applyBorder="1" applyAlignment="1" applyProtection="1">
      <alignment horizontal="center" vertical="center" wrapText="1"/>
    </xf>
    <xf numFmtId="1" fontId="31" fillId="3" borderId="84" xfId="0" applyNumberFormat="1" applyFont="1" applyFill="1" applyBorder="1" applyAlignment="1" applyProtection="1">
      <alignment horizontal="center" vertical="center" wrapText="1"/>
      <protection locked="0"/>
    </xf>
    <xf numFmtId="4" fontId="59" fillId="14" borderId="43" xfId="0" applyNumberFormat="1" applyFont="1" applyFill="1" applyBorder="1" applyAlignment="1">
      <alignment horizontal="right" vertical="center"/>
    </xf>
    <xf numFmtId="1" fontId="36" fillId="30" borderId="5" xfId="0" applyNumberFormat="1" applyFont="1" applyFill="1" applyBorder="1" applyAlignment="1" applyProtection="1">
      <alignment horizontal="center" vertical="center" wrapText="1"/>
    </xf>
    <xf numFmtId="1" fontId="36" fillId="30" borderId="7" xfId="0" applyNumberFormat="1" applyFont="1" applyFill="1" applyBorder="1" applyAlignment="1">
      <alignment horizontal="center" vertical="center" wrapText="1"/>
    </xf>
    <xf numFmtId="1" fontId="42" fillId="30" borderId="35" xfId="0" applyNumberFormat="1" applyFont="1" applyFill="1" applyBorder="1" applyAlignment="1">
      <alignment horizontal="center" vertical="center" wrapText="1"/>
    </xf>
    <xf numFmtId="1" fontId="36" fillId="8" borderId="5" xfId="0" applyNumberFormat="1" applyFont="1" applyFill="1" applyBorder="1" applyAlignment="1" applyProtection="1">
      <alignment horizontal="center" vertical="center" wrapText="1"/>
    </xf>
    <xf numFmtId="1" fontId="36" fillId="8" borderId="7" xfId="0" applyNumberFormat="1" applyFont="1" applyFill="1" applyBorder="1" applyAlignment="1">
      <alignment horizontal="center" vertical="center" wrapText="1"/>
    </xf>
    <xf numFmtId="1" fontId="42" fillId="29" borderId="47" xfId="0" applyNumberFormat="1" applyFont="1" applyFill="1" applyBorder="1" applyAlignment="1">
      <alignment horizontal="center" vertical="center" wrapText="1"/>
    </xf>
    <xf numFmtId="4" fontId="59" fillId="14" borderId="15" xfId="0" applyNumberFormat="1" applyFont="1" applyFill="1" applyBorder="1" applyAlignment="1">
      <alignment horizontal="right" vertical="center"/>
    </xf>
    <xf numFmtId="1" fontId="41" fillId="21" borderId="85" xfId="0" applyNumberFormat="1" applyFont="1" applyFill="1" applyBorder="1" applyAlignment="1" applyProtection="1">
      <alignment horizontal="center" vertical="center" wrapText="1"/>
      <protection locked="0"/>
    </xf>
    <xf numFmtId="1" fontId="42" fillId="31" borderId="87" xfId="0" applyNumberFormat="1" applyFont="1" applyFill="1" applyBorder="1" applyAlignment="1">
      <alignment horizontal="center" vertical="center" wrapText="1"/>
    </xf>
    <xf numFmtId="1" fontId="36" fillId="31" borderId="5" xfId="0" applyNumberFormat="1" applyFont="1" applyFill="1" applyBorder="1" applyAlignment="1" applyProtection="1">
      <alignment horizontal="center" vertical="center" wrapText="1"/>
    </xf>
    <xf numFmtId="1" fontId="36" fillId="31" borderId="7" xfId="0" applyNumberFormat="1" applyFont="1" applyFill="1" applyBorder="1" applyAlignment="1">
      <alignment horizontal="center" vertical="center" wrapText="1"/>
    </xf>
    <xf numFmtId="1" fontId="42" fillId="6" borderId="88" xfId="0" applyNumberFormat="1" applyFont="1" applyFill="1" applyBorder="1" applyAlignment="1">
      <alignment horizontal="center" vertical="center" wrapText="1"/>
    </xf>
    <xf numFmtId="1" fontId="36" fillId="6" borderId="8" xfId="0" applyNumberFormat="1" applyFont="1" applyFill="1" applyBorder="1" applyAlignment="1" applyProtection="1">
      <alignment horizontal="center" vertical="center" wrapText="1"/>
    </xf>
    <xf numFmtId="1" fontId="36" fillId="6" borderId="41" xfId="0" applyNumberFormat="1" applyFont="1" applyFill="1" applyBorder="1" applyAlignment="1">
      <alignment horizontal="center" vertical="center" wrapText="1"/>
    </xf>
    <xf numFmtId="0" fontId="35" fillId="2" borderId="90" xfId="3" applyFont="1" applyBorder="1" applyAlignment="1">
      <alignment horizontal="center" vertical="center" wrapText="1"/>
    </xf>
    <xf numFmtId="1" fontId="14" fillId="5" borderId="92" xfId="0" applyNumberFormat="1" applyFont="1" applyFill="1" applyBorder="1" applyAlignment="1" applyProtection="1">
      <alignment horizontal="center" vertical="center" wrapText="1"/>
    </xf>
    <xf numFmtId="0" fontId="24" fillId="0" borderId="0" xfId="10" applyFont="1" applyAlignment="1" applyProtection="1">
      <alignment horizontal="center" vertical="center" wrapText="1"/>
    </xf>
    <xf numFmtId="164" fontId="34" fillId="8" borderId="81" xfId="4" applyNumberFormat="1" applyFont="1" applyFill="1" applyBorder="1" applyAlignment="1">
      <alignment horizontal="center" vertical="center" wrapText="1"/>
    </xf>
    <xf numFmtId="164" fontId="34" fillId="9" borderId="10" xfId="4" applyNumberFormat="1" applyFont="1" applyFill="1" applyBorder="1" applyAlignment="1">
      <alignment horizontal="center" vertical="center" wrapText="1"/>
    </xf>
    <xf numFmtId="164" fontId="34" fillId="11" borderId="10" xfId="4" applyNumberFormat="1" applyFont="1" applyFill="1" applyBorder="1" applyAlignment="1">
      <alignment horizontal="center" vertical="center" wrapText="1"/>
    </xf>
    <xf numFmtId="164" fontId="34" fillId="10" borderId="10" xfId="4" applyNumberFormat="1" applyFont="1" applyFill="1" applyBorder="1" applyAlignment="1">
      <alignment horizontal="center" vertical="center" wrapText="1"/>
    </xf>
    <xf numFmtId="164" fontId="34" fillId="12" borderId="10" xfId="4" applyNumberFormat="1" applyFont="1" applyFill="1" applyBorder="1" applyAlignment="1">
      <alignment horizontal="center" vertical="center" wrapText="1"/>
    </xf>
    <xf numFmtId="164" fontId="34" fillId="5" borderId="3" xfId="4" applyNumberFormat="1" applyFont="1" applyFill="1" applyBorder="1" applyAlignment="1">
      <alignment horizontal="center" vertical="center" wrapText="1"/>
    </xf>
    <xf numFmtId="0" fontId="34" fillId="30" borderId="10" xfId="4" applyFont="1" applyFill="1" applyBorder="1" applyAlignment="1">
      <alignment horizontal="center" vertical="center"/>
    </xf>
    <xf numFmtId="0" fontId="34" fillId="8" borderId="10" xfId="4" applyFont="1" applyFill="1" applyBorder="1" applyAlignment="1">
      <alignment horizontal="center" vertical="center"/>
    </xf>
    <xf numFmtId="0" fontId="34" fillId="31" borderId="10" xfId="4" applyFont="1" applyFill="1" applyBorder="1" applyAlignment="1">
      <alignment horizontal="center" vertical="center"/>
    </xf>
    <xf numFmtId="164" fontId="34" fillId="29" borderId="10" xfId="4" applyNumberFormat="1" applyFont="1" applyFill="1" applyBorder="1" applyAlignment="1">
      <alignment horizontal="center" vertical="center" wrapText="1"/>
    </xf>
    <xf numFmtId="164" fontId="34" fillId="6" borderId="49" xfId="4" applyNumberFormat="1" applyFont="1" applyFill="1" applyBorder="1" applyAlignment="1">
      <alignment horizontal="center" vertical="center" wrapText="1"/>
    </xf>
    <xf numFmtId="39" fontId="64" fillId="0" borderId="0" xfId="9" applyFont="1" applyAlignment="1" applyProtection="1">
      <alignment horizontal="center" vertical="center"/>
    </xf>
    <xf numFmtId="39" fontId="64" fillId="16" borderId="37" xfId="9" applyFont="1" applyFill="1" applyBorder="1" applyAlignment="1" applyProtection="1">
      <alignment horizontal="center" vertical="center"/>
    </xf>
    <xf numFmtId="39" fontId="64" fillId="0" borderId="0" xfId="9" applyFont="1" applyAlignment="1">
      <alignment horizontal="center" vertical="center"/>
    </xf>
    <xf numFmtId="2" fontId="66" fillId="33" borderId="100" xfId="0" applyNumberFormat="1" applyFont="1" applyFill="1" applyBorder="1" applyAlignment="1">
      <alignment horizontal="center" vertical="center" wrapText="1"/>
    </xf>
    <xf numFmtId="2" fontId="66" fillId="33" borderId="100" xfId="0" applyNumberFormat="1" applyFont="1" applyFill="1" applyBorder="1" applyAlignment="1">
      <alignment horizontal="center" vertical="center"/>
    </xf>
    <xf numFmtId="1" fontId="48" fillId="14" borderId="28" xfId="0" applyNumberFormat="1" applyFont="1" applyFill="1" applyBorder="1" applyAlignment="1" applyProtection="1">
      <alignment horizontal="center" vertical="center" wrapText="1"/>
    </xf>
    <xf numFmtId="164" fontId="67" fillId="14" borderId="28" xfId="4" applyNumberFormat="1" applyFont="1" applyFill="1" applyBorder="1" applyAlignment="1" applyProtection="1">
      <alignment horizontal="center" vertical="center" wrapText="1"/>
    </xf>
    <xf numFmtId="1" fontId="68" fillId="14" borderId="28" xfId="0" applyNumberFormat="1" applyFont="1" applyFill="1" applyBorder="1" applyAlignment="1" applyProtection="1">
      <alignment horizontal="center" vertical="center" wrapText="1"/>
    </xf>
    <xf numFmtId="39" fontId="62" fillId="14" borderId="28" xfId="0" applyNumberFormat="1" applyFont="1" applyFill="1" applyBorder="1" applyAlignment="1" applyProtection="1">
      <alignment horizontal="center" vertical="center"/>
    </xf>
    <xf numFmtId="0" fontId="62" fillId="14" borderId="28" xfId="0" applyFont="1" applyFill="1" applyBorder="1" applyAlignment="1" applyProtection="1">
      <alignment horizontal="center" vertical="center"/>
    </xf>
    <xf numFmtId="0" fontId="62" fillId="14" borderId="29" xfId="0" applyFont="1" applyFill="1" applyBorder="1" applyAlignment="1" applyProtection="1">
      <alignment horizontal="center" vertical="center"/>
    </xf>
    <xf numFmtId="170" fontId="44" fillId="14" borderId="43" xfId="0" applyNumberFormat="1" applyFont="1" applyFill="1" applyBorder="1" applyAlignment="1">
      <alignment horizontal="center" vertical="center"/>
    </xf>
    <xf numFmtId="170" fontId="40" fillId="14" borderId="103" xfId="0" applyNumberFormat="1" applyFont="1" applyFill="1" applyBorder="1" applyAlignment="1">
      <alignment horizontal="center" vertical="center" wrapText="1"/>
    </xf>
    <xf numFmtId="2" fontId="69" fillId="14" borderId="44" xfId="0" applyNumberFormat="1" applyFont="1" applyFill="1" applyBorder="1" applyAlignment="1">
      <alignment horizontal="center" vertical="center"/>
    </xf>
    <xf numFmtId="2" fontId="62" fillId="14" borderId="43" xfId="0" applyNumberFormat="1" applyFont="1" applyFill="1" applyBorder="1" applyAlignment="1">
      <alignment horizontal="center" vertical="center" wrapText="1"/>
    </xf>
    <xf numFmtId="0" fontId="1" fillId="0" borderId="0" xfId="34">
      <alignment horizontal="left"/>
    </xf>
    <xf numFmtId="0" fontId="4" fillId="0" borderId="0" xfId="34" applyFont="1">
      <alignment horizontal="left"/>
    </xf>
    <xf numFmtId="164" fontId="4" fillId="0" borderId="0" xfId="35" applyFont="1">
      <alignment horizontal="left"/>
    </xf>
    <xf numFmtId="4" fontId="4" fillId="0" borderId="0" xfId="36" applyFont="1">
      <alignment horizontal="left"/>
    </xf>
    <xf numFmtId="165" fontId="4" fillId="0" borderId="0" xfId="37" applyFont="1">
      <alignment horizontal="left"/>
    </xf>
    <xf numFmtId="164" fontId="4" fillId="0" borderId="0" xfId="35" applyFont="1" applyFill="1" applyBorder="1">
      <alignment horizontal="left"/>
    </xf>
    <xf numFmtId="4" fontId="4" fillId="0" borderId="15" xfId="36" applyFont="1" applyFill="1" applyBorder="1">
      <alignment horizontal="left"/>
    </xf>
    <xf numFmtId="164" fontId="4" fillId="0" borderId="15" xfId="35" applyFont="1" applyFill="1" applyBorder="1">
      <alignment horizontal="left"/>
    </xf>
    <xf numFmtId="164" fontId="4" fillId="0" borderId="15" xfId="35" applyFont="1" applyBorder="1">
      <alignment horizontal="left"/>
    </xf>
    <xf numFmtId="14" fontId="4" fillId="0" borderId="15" xfId="37" applyNumberFormat="1" applyFont="1" applyFill="1" applyBorder="1">
      <alignment horizontal="left"/>
    </xf>
    <xf numFmtId="2" fontId="60" fillId="14" borderId="28" xfId="36" applyNumberFormat="1" applyFont="1" applyFill="1" applyBorder="1" applyAlignment="1">
      <alignment horizontal="center" vertical="center"/>
    </xf>
    <xf numFmtId="2" fontId="60" fillId="4" borderId="95" xfId="35" applyNumberFormat="1" applyFont="1" applyFill="1" applyBorder="1" applyAlignment="1" applyProtection="1">
      <alignment horizontal="center" vertical="center" wrapText="1"/>
      <protection locked="0"/>
    </xf>
    <xf numFmtId="0" fontId="51" fillId="0" borderId="0" xfId="34" applyNumberFormat="1" applyFont="1" applyFill="1" applyAlignment="1" applyProtection="1">
      <alignment horizontal="left" vertical="center" wrapText="1"/>
      <protection locked="0"/>
    </xf>
    <xf numFmtId="2" fontId="38" fillId="0" borderId="0" xfId="35" applyNumberFormat="1" applyFont="1" applyFill="1" applyBorder="1" applyAlignment="1" applyProtection="1">
      <alignment horizontal="center" vertical="center" wrapText="1"/>
      <protection locked="0"/>
    </xf>
    <xf numFmtId="1" fontId="38" fillId="0" borderId="0" xfId="35" applyNumberFormat="1" applyFont="1" applyFill="1" applyBorder="1" applyAlignment="1" applyProtection="1">
      <alignment horizontal="center" vertical="center" wrapText="1"/>
      <protection locked="0"/>
    </xf>
    <xf numFmtId="168" fontId="39" fillId="0" borderId="0" xfId="37" applyNumberFormat="1" applyFont="1" applyFill="1" applyBorder="1" applyAlignment="1">
      <alignment horizontal="left" vertical="center"/>
    </xf>
    <xf numFmtId="2" fontId="60" fillId="14" borderId="0" xfId="36" applyNumberFormat="1" applyFont="1" applyFill="1" applyBorder="1" applyAlignment="1">
      <alignment horizontal="center" vertical="center"/>
    </xf>
    <xf numFmtId="2" fontId="60" fillId="4" borderId="94" xfId="35" applyNumberFormat="1" applyFont="1" applyFill="1" applyBorder="1" applyAlignment="1" applyProtection="1">
      <alignment horizontal="center" vertical="center" wrapText="1"/>
      <protection locked="0"/>
    </xf>
    <xf numFmtId="2" fontId="38" fillId="0" borderId="30" xfId="35" applyNumberFormat="1" applyFont="1" applyFill="1" applyBorder="1" applyAlignment="1" applyProtection="1">
      <alignment horizontal="center" vertical="center" wrapText="1"/>
      <protection locked="0"/>
    </xf>
    <xf numFmtId="4" fontId="60" fillId="14" borderId="0" xfId="36" applyFont="1" applyFill="1" applyBorder="1" applyAlignment="1">
      <alignment horizontal="center" vertical="center"/>
    </xf>
    <xf numFmtId="2" fontId="38" fillId="0" borderId="30" xfId="35" applyNumberFormat="1" applyFont="1" applyFill="1" applyBorder="1" applyAlignment="1" applyProtection="1">
      <alignment horizontal="left" vertical="center" wrapText="1"/>
      <protection locked="0"/>
    </xf>
    <xf numFmtId="4" fontId="60" fillId="14" borderId="37" xfId="36" applyNumberFormat="1" applyFont="1" applyFill="1" applyBorder="1" applyAlignment="1">
      <alignment horizontal="center" vertical="center"/>
    </xf>
    <xf numFmtId="2" fontId="60" fillId="4" borderId="0" xfId="35" applyNumberFormat="1" applyFont="1" applyFill="1" applyBorder="1" applyAlignment="1" applyProtection="1">
      <alignment horizontal="center" vertical="center" wrapText="1"/>
      <protection locked="0"/>
    </xf>
    <xf numFmtId="2" fontId="50" fillId="0" borderId="0" xfId="34" applyNumberFormat="1" applyFont="1" applyFill="1" applyAlignment="1" applyProtection="1">
      <alignment horizontal="left" vertical="center" wrapText="1"/>
      <protection locked="0"/>
    </xf>
    <xf numFmtId="2" fontId="60" fillId="0" borderId="0" xfId="35" applyNumberFormat="1" applyFont="1" applyFill="1" applyBorder="1" applyAlignment="1" applyProtection="1">
      <alignment horizontal="center" vertical="center" wrapText="1"/>
      <protection locked="0"/>
    </xf>
    <xf numFmtId="1" fontId="60" fillId="0" borderId="0" xfId="35" applyNumberFormat="1" applyFont="1" applyFill="1" applyBorder="1" applyAlignment="1" applyProtection="1">
      <alignment horizontal="center" vertical="center" wrapText="1"/>
      <protection locked="0"/>
    </xf>
    <xf numFmtId="164" fontId="60" fillId="0" borderId="0" xfId="35" applyFont="1" applyFill="1" applyBorder="1" applyAlignment="1" applyProtection="1">
      <alignment horizontal="center" vertical="center" wrapText="1"/>
      <protection locked="0"/>
    </xf>
    <xf numFmtId="2" fontId="38" fillId="13" borderId="30" xfId="35" applyNumberFormat="1" applyFont="1" applyFill="1" applyBorder="1" applyAlignment="1" applyProtection="1">
      <alignment horizontal="left" vertical="center" wrapText="1"/>
      <protection locked="0"/>
    </xf>
    <xf numFmtId="2" fontId="50" fillId="13" borderId="0" xfId="34" applyNumberFormat="1" applyFont="1" applyFill="1" applyAlignment="1" applyProtection="1">
      <alignment horizontal="left" vertical="center" wrapText="1"/>
      <protection locked="0"/>
    </xf>
    <xf numFmtId="2" fontId="60" fillId="13" borderId="0" xfId="35" applyNumberFormat="1" applyFont="1" applyFill="1" applyBorder="1" applyAlignment="1" applyProtection="1">
      <alignment horizontal="center" vertical="center" wrapText="1"/>
      <protection locked="0"/>
    </xf>
    <xf numFmtId="1" fontId="60" fillId="13" borderId="0" xfId="35" applyNumberFormat="1" applyFont="1" applyFill="1" applyBorder="1" applyAlignment="1" applyProtection="1">
      <alignment horizontal="center" vertical="center" wrapText="1"/>
      <protection locked="0"/>
    </xf>
    <xf numFmtId="164" fontId="60" fillId="13" borderId="0" xfId="35" applyFont="1" applyFill="1" applyBorder="1" applyAlignment="1" applyProtection="1">
      <alignment horizontal="center" vertical="center" wrapText="1"/>
      <protection locked="0"/>
    </xf>
    <xf numFmtId="168" fontId="39" fillId="13" borderId="0" xfId="37" applyNumberFormat="1" applyFont="1" applyFill="1" applyBorder="1" applyAlignment="1">
      <alignment horizontal="left" vertical="center"/>
    </xf>
    <xf numFmtId="0" fontId="1" fillId="0" borderId="0" xfId="34" applyFill="1">
      <alignment horizontal="left"/>
    </xf>
    <xf numFmtId="0" fontId="1" fillId="14" borderId="0" xfId="34" applyFill="1">
      <alignment horizontal="left"/>
    </xf>
    <xf numFmtId="0" fontId="19" fillId="0" borderId="30" xfId="34" applyFont="1" applyFill="1" applyBorder="1" applyAlignment="1" applyProtection="1">
      <alignment horizontal="left" vertical="center" wrapText="1"/>
    </xf>
    <xf numFmtId="0" fontId="19" fillId="0" borderId="0" xfId="34" applyFont="1" applyAlignment="1" applyProtection="1">
      <alignment horizontal="left" vertical="center" wrapText="1"/>
    </xf>
    <xf numFmtId="0" fontId="19" fillId="0" borderId="0" xfId="34" applyFont="1" applyFill="1" applyBorder="1" applyAlignment="1" applyProtection="1">
      <alignment horizontal="left" vertical="center" wrapText="1"/>
    </xf>
    <xf numFmtId="0" fontId="19" fillId="0" borderId="0" xfId="34" applyFont="1" applyFill="1" applyBorder="1" applyAlignment="1" applyProtection="1">
      <alignment horizontal="left" vertical="center"/>
    </xf>
    <xf numFmtId="1" fontId="14" fillId="12" borderId="45" xfId="0" applyNumberFormat="1" applyFont="1" applyFill="1" applyBorder="1" applyAlignment="1" applyProtection="1">
      <alignment horizontal="center" vertical="center" wrapText="1"/>
    </xf>
    <xf numFmtId="0" fontId="4" fillId="0" borderId="0" xfId="34" applyFont="1" applyProtection="1">
      <alignment horizontal="left"/>
    </xf>
    <xf numFmtId="1" fontId="14" fillId="10" borderId="91" xfId="0" applyNumberFormat="1" applyFont="1" applyFill="1" applyBorder="1" applyAlignment="1" applyProtection="1">
      <alignment horizontal="center" vertical="center" wrapText="1"/>
    </xf>
    <xf numFmtId="1" fontId="36" fillId="29" borderId="93" xfId="0" applyNumberFormat="1" applyFont="1" applyFill="1" applyBorder="1" applyAlignment="1" applyProtection="1">
      <alignment horizontal="center" vertical="center" wrapText="1"/>
    </xf>
    <xf numFmtId="164" fontId="34" fillId="29" borderId="86" xfId="4" applyNumberFormat="1" applyFont="1" applyFill="1" applyBorder="1" applyAlignment="1">
      <alignment horizontal="center" vertical="center" wrapText="1"/>
    </xf>
    <xf numFmtId="1" fontId="14" fillId="11" borderId="91" xfId="0" applyNumberFormat="1" applyFont="1" applyFill="1" applyBorder="1" applyAlignment="1" applyProtection="1">
      <alignment horizontal="center" vertical="center" wrapText="1"/>
    </xf>
    <xf numFmtId="0" fontId="1" fillId="0" borderId="0" xfId="34" applyFont="1" applyProtection="1">
      <alignment horizontal="left"/>
    </xf>
    <xf numFmtId="2" fontId="60" fillId="0" borderId="18" xfId="34" applyNumberFormat="1" applyFont="1" applyBorder="1" applyAlignment="1" applyProtection="1">
      <alignment horizontal="center" vertical="center"/>
    </xf>
    <xf numFmtId="0" fontId="47" fillId="0" borderId="17" xfId="34" applyFont="1" applyBorder="1" applyAlignment="1" applyProtection="1">
      <alignment horizontal="left" vertical="center" wrapText="1"/>
    </xf>
    <xf numFmtId="1" fontId="36" fillId="29" borderId="91" xfId="0" applyNumberFormat="1" applyFont="1" applyFill="1" applyBorder="1" applyAlignment="1" applyProtection="1">
      <alignment horizontal="center" vertical="center" wrapText="1"/>
    </xf>
    <xf numFmtId="164" fontId="34" fillId="29" borderId="106" xfId="4" applyNumberFormat="1" applyFont="1" applyFill="1" applyBorder="1" applyAlignment="1">
      <alignment horizontal="center" vertical="center" wrapText="1"/>
    </xf>
    <xf numFmtId="1" fontId="14" fillId="9" borderId="91" xfId="0" applyNumberFormat="1" applyFont="1" applyFill="1" applyBorder="1" applyAlignment="1" applyProtection="1">
      <alignment horizontal="center" vertical="center" wrapText="1"/>
    </xf>
    <xf numFmtId="2" fontId="19" fillId="14" borderId="25" xfId="34" applyNumberFormat="1" applyFont="1" applyFill="1" applyBorder="1" applyAlignment="1" applyProtection="1">
      <alignment horizontal="center" vertical="center"/>
    </xf>
    <xf numFmtId="0" fontId="19" fillId="14" borderId="24" xfId="34" applyFont="1" applyFill="1" applyBorder="1" applyAlignment="1" applyProtection="1">
      <alignment horizontal="left" wrapText="1"/>
    </xf>
    <xf numFmtId="0" fontId="19" fillId="0" borderId="11" xfId="34" applyFont="1" applyBorder="1" applyAlignment="1" applyProtection="1">
      <alignment horizontal="left" vertical="center"/>
    </xf>
    <xf numFmtId="164" fontId="34" fillId="5" borderId="21" xfId="4" applyNumberFormat="1" applyFont="1" applyFill="1" applyBorder="1" applyAlignment="1">
      <alignment horizontal="center" vertical="center" wrapText="1"/>
    </xf>
    <xf numFmtId="1" fontId="14" fillId="8" borderId="91" xfId="0" applyNumberFormat="1" applyFont="1" applyFill="1" applyBorder="1" applyAlignment="1" applyProtection="1">
      <alignment horizontal="center" vertical="center" wrapText="1"/>
    </xf>
    <xf numFmtId="2" fontId="19" fillId="14" borderId="23" xfId="34" applyNumberFormat="1" applyFont="1" applyFill="1" applyBorder="1" applyAlignment="1" applyProtection="1">
      <alignment horizontal="center" vertical="center"/>
    </xf>
    <xf numFmtId="0" fontId="19" fillId="14" borderId="22" xfId="34" applyFont="1" applyFill="1" applyBorder="1" applyAlignment="1" applyProtection="1">
      <alignment horizontal="left" wrapText="1"/>
    </xf>
    <xf numFmtId="0" fontId="19" fillId="0" borderId="0" xfId="34" applyFont="1" applyAlignment="1" applyProtection="1">
      <alignment horizontal="left" vertical="center"/>
    </xf>
    <xf numFmtId="0" fontId="15" fillId="2" borderId="89" xfId="3" applyFont="1" applyBorder="1" applyAlignment="1">
      <alignment horizontal="center" vertical="center" wrapText="1"/>
    </xf>
    <xf numFmtId="0" fontId="1" fillId="0" borderId="0" xfId="34" applyAlignment="1"/>
    <xf numFmtId="0" fontId="1" fillId="0" borderId="0" xfId="34" applyBorder="1" applyAlignment="1"/>
    <xf numFmtId="0" fontId="4" fillId="0" borderId="15" xfId="34" applyFont="1" applyBorder="1">
      <alignment horizontal="left"/>
    </xf>
    <xf numFmtId="2" fontId="60" fillId="4" borderId="51" xfId="35" applyNumberFormat="1" applyFont="1" applyFill="1" applyBorder="1" applyAlignment="1" applyProtection="1">
      <alignment horizontal="center" vertical="center" wrapText="1"/>
      <protection locked="0"/>
    </xf>
    <xf numFmtId="3" fontId="39" fillId="13" borderId="29" xfId="36" applyNumberFormat="1" applyFont="1" applyFill="1" applyBorder="1" applyAlignment="1" applyProtection="1">
      <alignment horizontal="center" vertical="center"/>
      <protection locked="0"/>
    </xf>
    <xf numFmtId="0" fontId="51" fillId="13" borderId="28" xfId="34" applyFont="1" applyFill="1" applyBorder="1" applyAlignment="1" applyProtection="1">
      <alignment horizontal="left" vertical="center" wrapText="1"/>
      <protection locked="0"/>
    </xf>
    <xf numFmtId="1" fontId="39" fillId="13" borderId="0" xfId="35" applyNumberFormat="1" applyFont="1" applyFill="1" applyAlignment="1" applyProtection="1">
      <alignment horizontal="center" vertical="center"/>
      <protection locked="0"/>
    </xf>
    <xf numFmtId="2" fontId="60" fillId="4" borderId="50" xfId="35" applyNumberFormat="1" applyFont="1" applyFill="1" applyBorder="1" applyAlignment="1" applyProtection="1">
      <alignment horizontal="center" vertical="center" wrapText="1"/>
      <protection locked="0"/>
    </xf>
    <xf numFmtId="3" fontId="39" fillId="13" borderId="30" xfId="36" applyNumberFormat="1" applyFont="1" applyFill="1" applyBorder="1" applyAlignment="1" applyProtection="1">
      <alignment horizontal="center" vertical="center"/>
      <protection locked="0"/>
    </xf>
    <xf numFmtId="0" fontId="51" fillId="13" borderId="0" xfId="34" applyFont="1" applyFill="1" applyBorder="1" applyAlignment="1" applyProtection="1">
      <alignment horizontal="left" vertical="center" wrapText="1"/>
      <protection locked="0"/>
    </xf>
    <xf numFmtId="1" fontId="39" fillId="13" borderId="0" xfId="35" applyNumberFormat="1" applyFont="1" applyFill="1" applyBorder="1" applyAlignment="1" applyProtection="1">
      <alignment horizontal="center" vertical="center" wrapText="1"/>
      <protection locked="0"/>
    </xf>
    <xf numFmtId="3" fontId="39" fillId="0" borderId="30" xfId="36" applyNumberFormat="1" applyFont="1" applyFill="1" applyBorder="1" applyAlignment="1" applyProtection="1">
      <alignment horizontal="center" vertical="center"/>
      <protection locked="0"/>
    </xf>
    <xf numFmtId="0" fontId="51" fillId="0" borderId="0" xfId="34" applyNumberFormat="1" applyFont="1" applyFill="1" applyBorder="1" applyAlignment="1" applyProtection="1">
      <alignment horizontal="left" vertical="center" wrapText="1"/>
      <protection locked="0"/>
    </xf>
    <xf numFmtId="1" fontId="39" fillId="0" borderId="0" xfId="35" applyNumberFormat="1" applyFont="1" applyAlignment="1" applyProtection="1">
      <alignment horizontal="center" vertical="center"/>
      <protection locked="0"/>
    </xf>
    <xf numFmtId="1" fontId="39" fillId="0" borderId="0" xfId="35" applyNumberFormat="1" applyFont="1" applyFill="1" applyBorder="1" applyAlignment="1" applyProtection="1">
      <alignment horizontal="center" vertical="center"/>
      <protection locked="0"/>
    </xf>
    <xf numFmtId="1" fontId="39" fillId="0" borderId="0" xfId="35" applyNumberFormat="1" applyFont="1" applyFill="1" applyBorder="1" applyAlignment="1" applyProtection="1">
      <alignment horizontal="center" vertical="center" wrapText="1"/>
      <protection locked="0"/>
    </xf>
    <xf numFmtId="0" fontId="51" fillId="13" borderId="0" xfId="34" applyNumberFormat="1" applyFont="1" applyFill="1" applyBorder="1" applyAlignment="1" applyProtection="1">
      <alignment horizontal="left" vertical="center" wrapText="1"/>
      <protection locked="0"/>
    </xf>
    <xf numFmtId="0" fontId="26" fillId="0" borderId="0" xfId="34" applyFont="1" applyFill="1" applyBorder="1" applyAlignment="1" applyProtection="1">
      <alignment horizontal="left" vertical="center"/>
    </xf>
    <xf numFmtId="39" fontId="64" fillId="16" borderId="40" xfId="9" applyFont="1" applyFill="1" applyBorder="1" applyAlignment="1" applyProtection="1">
      <alignment horizontal="center" vertical="center"/>
    </xf>
    <xf numFmtId="0" fontId="1" fillId="0" borderId="0" xfId="34" applyProtection="1">
      <alignment horizontal="left"/>
    </xf>
    <xf numFmtId="0" fontId="19" fillId="14" borderId="24" xfId="34" applyFont="1" applyFill="1" applyBorder="1" applyAlignment="1" applyProtection="1">
      <alignment horizontal="left" vertical="center" wrapText="1"/>
    </xf>
    <xf numFmtId="0" fontId="19" fillId="14" borderId="22" xfId="34" applyFont="1" applyFill="1" applyBorder="1" applyAlignment="1" applyProtection="1">
      <alignment horizontal="left" vertical="center" wrapText="1"/>
    </xf>
    <xf numFmtId="3" fontId="39" fillId="0" borderId="28" xfId="36" applyNumberFormat="1" applyFont="1" applyFill="1" applyBorder="1" applyAlignment="1" applyProtection="1">
      <alignment horizontal="center" vertical="center"/>
      <protection locked="0"/>
    </xf>
    <xf numFmtId="0" fontId="50" fillId="0" borderId="28" xfId="34" applyFont="1" applyFill="1" applyBorder="1" applyAlignment="1" applyProtection="1">
      <alignment horizontal="left" vertical="center" wrapText="1"/>
      <protection locked="0"/>
    </xf>
    <xf numFmtId="1" fontId="39" fillId="0" borderId="28" xfId="35" applyNumberFormat="1" applyFont="1" applyBorder="1" applyAlignment="1" applyProtection="1">
      <alignment horizontal="center" vertical="center"/>
      <protection locked="0"/>
    </xf>
    <xf numFmtId="168" fontId="39" fillId="0" borderId="28" xfId="37" applyNumberFormat="1" applyFont="1" applyFill="1" applyBorder="1" applyAlignment="1">
      <alignment horizontal="left" vertical="center"/>
    </xf>
    <xf numFmtId="3" fontId="39" fillId="0" borderId="73" xfId="36" applyNumberFormat="1" applyFont="1" applyFill="1" applyBorder="1" applyAlignment="1" applyProtection="1">
      <alignment horizontal="center" vertical="center"/>
      <protection locked="0"/>
    </xf>
    <xf numFmtId="0" fontId="51" fillId="0" borderId="74" xfId="34" applyNumberFormat="1" applyFont="1" applyFill="1" applyBorder="1" applyAlignment="1" applyProtection="1">
      <alignment horizontal="left" vertical="center" wrapText="1"/>
      <protection locked="0"/>
    </xf>
    <xf numFmtId="0" fontId="51" fillId="0" borderId="74" xfId="34" applyNumberFormat="1" applyFont="1" applyFill="1" applyBorder="1" applyAlignment="1" applyProtection="1">
      <alignment horizontal="center" vertical="center" wrapText="1"/>
      <protection locked="0"/>
    </xf>
    <xf numFmtId="1" fontId="39" fillId="0" borderId="74" xfId="35" applyNumberFormat="1" applyFont="1" applyFill="1" applyBorder="1" applyAlignment="1" applyProtection="1">
      <alignment horizontal="center" vertical="center"/>
      <protection locked="0"/>
    </xf>
    <xf numFmtId="0" fontId="51" fillId="0" borderId="0" xfId="34" applyFont="1" applyFill="1" applyBorder="1" applyAlignment="1" applyProtection="1">
      <alignment horizontal="left" vertical="center" wrapText="1"/>
      <protection locked="0"/>
    </xf>
    <xf numFmtId="1" fontId="39" fillId="0" borderId="0" xfId="35" applyNumberFormat="1" applyFont="1" applyFill="1" applyAlignment="1" applyProtection="1">
      <alignment horizontal="center" vertical="center"/>
      <protection locked="0"/>
    </xf>
    <xf numFmtId="0" fontId="19" fillId="0" borderId="30" xfId="34" applyFont="1" applyFill="1" applyBorder="1" applyAlignment="1">
      <alignment horizontal="left" vertical="center" wrapText="1"/>
    </xf>
    <xf numFmtId="0" fontId="19" fillId="0" borderId="0" xfId="34" applyFont="1" applyAlignment="1">
      <alignment horizontal="left" vertical="center" wrapText="1"/>
    </xf>
    <xf numFmtId="0" fontId="19" fillId="0" borderId="0" xfId="34" applyFont="1" applyFill="1" applyBorder="1" applyAlignment="1">
      <alignment horizontal="left" vertical="center" wrapText="1"/>
    </xf>
    <xf numFmtId="0" fontId="26" fillId="0" borderId="0" xfId="34" applyFont="1" applyFill="1" applyBorder="1" applyAlignment="1">
      <alignment horizontal="left" vertical="center"/>
    </xf>
    <xf numFmtId="0" fontId="19" fillId="14" borderId="24" xfId="34" applyFont="1" applyFill="1" applyBorder="1" applyAlignment="1">
      <alignment horizontal="left" vertical="center" wrapText="1"/>
    </xf>
    <xf numFmtId="0" fontId="19" fillId="0" borderId="11" xfId="34" applyFont="1" applyBorder="1" applyAlignment="1">
      <alignment horizontal="left" vertical="center"/>
    </xf>
    <xf numFmtId="0" fontId="19" fillId="14" borderId="22" xfId="34" applyFont="1" applyFill="1" applyBorder="1" applyAlignment="1">
      <alignment horizontal="left" vertical="center" wrapText="1"/>
    </xf>
    <xf numFmtId="0" fontId="19" fillId="0" borderId="0" xfId="34" applyFont="1" applyAlignment="1">
      <alignment horizontal="left" vertical="center"/>
    </xf>
    <xf numFmtId="3" fontId="39" fillId="0" borderId="29" xfId="36" applyNumberFormat="1" applyFont="1" applyFill="1" applyBorder="1" applyAlignment="1" applyProtection="1">
      <alignment horizontal="center" vertical="center"/>
      <protection locked="0"/>
    </xf>
    <xf numFmtId="0" fontId="51" fillId="0" borderId="28" xfId="34" applyFont="1" applyFill="1" applyBorder="1" applyAlignment="1" applyProtection="1">
      <alignment horizontal="left" vertical="center" wrapText="1"/>
      <protection locked="0"/>
    </xf>
    <xf numFmtId="1" fontId="39" fillId="13" borderId="0" xfId="35" applyNumberFormat="1" applyFont="1" applyFill="1" applyBorder="1" applyAlignment="1" applyProtection="1">
      <alignment horizontal="center" vertical="center"/>
      <protection locked="0"/>
    </xf>
    <xf numFmtId="1" fontId="39" fillId="13" borderId="28" xfId="35" applyNumberFormat="1" applyFont="1" applyFill="1" applyBorder="1" applyAlignment="1" applyProtection="1">
      <alignment horizontal="center" vertical="center"/>
      <protection locked="0"/>
    </xf>
    <xf numFmtId="168" fontId="39" fillId="13" borderId="28" xfId="37" applyNumberFormat="1" applyFont="1" applyFill="1" applyBorder="1" applyAlignment="1">
      <alignment horizontal="left" vertical="center"/>
    </xf>
    <xf numFmtId="2" fontId="60" fillId="4" borderId="101" xfId="35" applyNumberFormat="1" applyFont="1" applyFill="1" applyBorder="1" applyAlignment="1" applyProtection="1">
      <alignment horizontal="center" vertical="center" wrapText="1"/>
      <protection locked="0"/>
    </xf>
    <xf numFmtId="3" fontId="39" fillId="13" borderId="72" xfId="36" applyNumberFormat="1" applyFont="1" applyFill="1" applyBorder="1" applyAlignment="1" applyProtection="1">
      <alignment horizontal="center" vertical="center"/>
      <protection locked="0"/>
    </xf>
    <xf numFmtId="1" fontId="39" fillId="13" borderId="77" xfId="35" applyNumberFormat="1" applyFont="1" applyFill="1" applyBorder="1" applyAlignment="1" applyProtection="1">
      <alignment horizontal="center" vertical="center"/>
      <protection locked="0"/>
    </xf>
    <xf numFmtId="3" fontId="39" fillId="0" borderId="75" xfId="36" applyNumberFormat="1" applyFont="1" applyFill="1" applyBorder="1" applyAlignment="1" applyProtection="1">
      <alignment horizontal="center" vertical="center"/>
      <protection locked="0"/>
    </xf>
    <xf numFmtId="0" fontId="51" fillId="0" borderId="28" xfId="34" applyNumberFormat="1" applyFont="1" applyFill="1" applyBorder="1" applyAlignment="1" applyProtection="1">
      <alignment horizontal="left" vertical="center" wrapText="1"/>
      <protection locked="0"/>
    </xf>
    <xf numFmtId="1" fontId="39" fillId="0" borderId="28" xfId="35" applyNumberFormat="1" applyFont="1" applyFill="1" applyBorder="1" applyAlignment="1" applyProtection="1">
      <alignment horizontal="center" vertical="center"/>
      <protection locked="0"/>
    </xf>
    <xf numFmtId="1" fontId="39" fillId="0" borderId="28" xfId="35" applyNumberFormat="1" applyFont="1" applyFill="1" applyBorder="1" applyAlignment="1" applyProtection="1">
      <alignment horizontal="left" vertical="center"/>
      <protection locked="0"/>
    </xf>
    <xf numFmtId="1" fontId="39" fillId="0" borderId="70" xfId="35" applyNumberFormat="1" applyFont="1" applyFill="1" applyBorder="1" applyAlignment="1" applyProtection="1">
      <alignment horizontal="center" vertical="center"/>
      <protection locked="0"/>
    </xf>
    <xf numFmtId="168" fontId="39" fillId="0" borderId="70" xfId="37" applyNumberFormat="1" applyFont="1" applyFill="1" applyBorder="1" applyAlignment="1">
      <alignment horizontal="left" vertical="center"/>
    </xf>
    <xf numFmtId="1" fontId="39" fillId="0" borderId="0" xfId="35" applyNumberFormat="1" applyFont="1" applyFill="1" applyAlignment="1" applyProtection="1">
      <alignment horizontal="left" vertical="center"/>
      <protection locked="0"/>
    </xf>
    <xf numFmtId="3" fontId="39" fillId="13" borderId="76" xfId="36" applyNumberFormat="1" applyFont="1" applyFill="1" applyBorder="1" applyAlignment="1" applyProtection="1">
      <alignment horizontal="center" vertical="center"/>
      <protection locked="0"/>
    </xf>
    <xf numFmtId="0" fontId="51" fillId="13" borderId="107" xfId="34" applyFont="1" applyFill="1" applyBorder="1" applyAlignment="1" applyProtection="1">
      <alignment horizontal="left" vertical="center" wrapText="1"/>
      <protection locked="0"/>
    </xf>
    <xf numFmtId="1" fontId="39" fillId="13" borderId="107" xfId="35" applyNumberFormat="1" applyFont="1" applyFill="1" applyBorder="1" applyAlignment="1" applyProtection="1">
      <alignment horizontal="center" vertical="center"/>
      <protection locked="0"/>
    </xf>
    <xf numFmtId="2" fontId="38" fillId="0" borderId="0" xfId="35" applyNumberFormat="1" applyFont="1" applyFill="1" applyBorder="1" applyAlignment="1">
      <alignment horizontal="center" vertical="center"/>
    </xf>
    <xf numFmtId="4" fontId="38" fillId="0" borderId="0" xfId="36" applyNumberFormat="1" applyFont="1" applyFill="1" applyBorder="1" applyAlignment="1">
      <alignment horizontal="right" vertical="center"/>
    </xf>
    <xf numFmtId="3" fontId="39" fillId="0" borderId="0" xfId="36" applyNumberFormat="1" applyFont="1" applyFill="1" applyBorder="1" applyAlignment="1" applyProtection="1">
      <alignment horizontal="center" vertical="center"/>
      <protection locked="0"/>
    </xf>
    <xf numFmtId="0" fontId="50" fillId="0" borderId="0" xfId="34" applyFont="1" applyFill="1" applyAlignment="1" applyProtection="1">
      <alignment horizontal="left" vertical="center" wrapText="1"/>
      <protection locked="0"/>
    </xf>
    <xf numFmtId="165" fontId="39" fillId="0" borderId="0" xfId="37" applyFont="1" applyFill="1" applyBorder="1" applyAlignment="1">
      <alignment horizontal="left" vertical="center"/>
    </xf>
    <xf numFmtId="0" fontId="51" fillId="0" borderId="70" xfId="34" applyFont="1" applyFill="1" applyBorder="1" applyAlignment="1" applyProtection="1">
      <alignment horizontal="left" vertical="center" wrapText="1"/>
      <protection locked="0"/>
    </xf>
    <xf numFmtId="0" fontId="51" fillId="0" borderId="77" xfId="34" applyFont="1" applyFill="1" applyBorder="1" applyAlignment="1" applyProtection="1">
      <alignment horizontal="left" vertical="center" wrapText="1"/>
      <protection locked="0"/>
    </xf>
    <xf numFmtId="1" fontId="39" fillId="0" borderId="77" xfId="35" applyNumberFormat="1" applyFont="1" applyFill="1" applyBorder="1" applyAlignment="1" applyProtection="1">
      <alignment horizontal="center" vertical="center"/>
      <protection locked="0"/>
    </xf>
    <xf numFmtId="3" fontId="39" fillId="0" borderId="30" xfId="36" applyNumberFormat="1" applyFont="1" applyFill="1" applyBorder="1" applyAlignment="1" applyProtection="1">
      <alignment horizontal="right" vertical="center"/>
      <protection locked="0"/>
    </xf>
    <xf numFmtId="3" fontId="39" fillId="13" borderId="30" xfId="36" applyNumberFormat="1" applyFont="1" applyFill="1" applyBorder="1" applyAlignment="1" applyProtection="1">
      <alignment horizontal="right" vertical="center"/>
      <protection locked="0"/>
    </xf>
    <xf numFmtId="0" fontId="50" fillId="0" borderId="0" xfId="34" applyFont="1" applyFill="1" applyBorder="1" applyAlignment="1" applyProtection="1">
      <alignment horizontal="left" vertical="center" wrapText="1"/>
      <protection locked="0"/>
    </xf>
    <xf numFmtId="1" fontId="39" fillId="0" borderId="0" xfId="35" applyNumberFormat="1" applyFont="1" applyFill="1" applyBorder="1" applyAlignment="1" applyProtection="1">
      <alignment horizontal="left" vertical="center"/>
      <protection locked="0"/>
    </xf>
    <xf numFmtId="1" fontId="39" fillId="13" borderId="0" xfId="35" applyNumberFormat="1" applyFont="1" applyFill="1" applyAlignment="1" applyProtection="1">
      <alignment horizontal="left" vertical="center"/>
      <protection locked="0"/>
    </xf>
    <xf numFmtId="1" fontId="39" fillId="0" borderId="0" xfId="35" applyNumberFormat="1" applyFont="1" applyFill="1" applyBorder="1" applyAlignment="1" applyProtection="1">
      <alignment horizontal="left" vertical="center" wrapText="1"/>
      <protection locked="0"/>
    </xf>
    <xf numFmtId="1" fontId="39" fillId="0" borderId="70" xfId="35" applyNumberFormat="1" applyFont="1" applyFill="1" applyBorder="1" applyAlignment="1" applyProtection="1">
      <alignment horizontal="left" vertical="center"/>
      <protection locked="0"/>
    </xf>
    <xf numFmtId="168" fontId="39" fillId="0" borderId="108" xfId="37" applyNumberFormat="1" applyFont="1" applyFill="1" applyBorder="1" applyAlignment="1">
      <alignment horizontal="left" vertical="center"/>
    </xf>
    <xf numFmtId="3" fontId="39" fillId="0" borderId="72" xfId="36" applyNumberFormat="1" applyFont="1" applyFill="1" applyBorder="1" applyAlignment="1" applyProtection="1">
      <alignment horizontal="center" vertical="center"/>
      <protection locked="0"/>
    </xf>
    <xf numFmtId="1" fontId="39" fillId="0" borderId="77" xfId="35" applyNumberFormat="1" applyFont="1" applyFill="1" applyBorder="1" applyAlignment="1" applyProtection="1">
      <alignment horizontal="left" vertical="center"/>
      <protection locked="0"/>
    </xf>
    <xf numFmtId="20" fontId="70" fillId="33" borderId="99" xfId="0" applyNumberFormat="1" applyFont="1" applyFill="1" applyBorder="1" applyAlignment="1">
      <alignment vertical="center" wrapText="1"/>
    </xf>
    <xf numFmtId="0" fontId="38" fillId="14" borderId="0" xfId="34" applyFont="1" applyFill="1">
      <alignment horizontal="left"/>
    </xf>
    <xf numFmtId="0" fontId="61" fillId="14" borderId="109" xfId="34" applyFont="1" applyFill="1" applyBorder="1" applyAlignment="1" applyProtection="1">
      <alignment horizontal="center" vertical="center" wrapText="1"/>
    </xf>
    <xf numFmtId="2" fontId="61" fillId="14" borderId="40" xfId="35" applyNumberFormat="1" applyFont="1" applyFill="1" applyBorder="1" applyAlignment="1">
      <alignment horizontal="center" vertical="center"/>
    </xf>
    <xf numFmtId="2" fontId="61" fillId="14" borderId="110" xfId="35" applyNumberFormat="1" applyFont="1" applyFill="1" applyBorder="1" applyAlignment="1">
      <alignment horizontal="center" vertical="center"/>
    </xf>
    <xf numFmtId="2" fontId="60" fillId="14" borderId="40" xfId="34" applyNumberFormat="1" applyFont="1" applyFill="1" applyBorder="1" applyAlignment="1" applyProtection="1">
      <alignment horizontal="center" vertical="center"/>
    </xf>
    <xf numFmtId="2" fontId="60" fillId="14" borderId="40" xfId="35" applyNumberFormat="1" applyFont="1" applyFill="1" applyBorder="1" applyAlignment="1">
      <alignment horizontal="center" vertical="center"/>
    </xf>
    <xf numFmtId="2" fontId="60" fillId="14" borderId="110" xfId="35" applyNumberFormat="1" applyFont="1" applyFill="1" applyBorder="1" applyAlignment="1">
      <alignment horizontal="center" vertical="center"/>
    </xf>
    <xf numFmtId="2" fontId="61" fillId="14" borderId="111" xfId="35" applyNumberFormat="1" applyFont="1" applyFill="1" applyBorder="1" applyAlignment="1">
      <alignment horizontal="center" vertical="center"/>
    </xf>
    <xf numFmtId="2" fontId="61" fillId="14" borderId="110" xfId="34" applyNumberFormat="1" applyFont="1" applyFill="1" applyBorder="1" applyAlignment="1">
      <alignment horizontal="center" vertical="center"/>
    </xf>
    <xf numFmtId="2" fontId="61" fillId="14" borderId="112" xfId="35" applyNumberFormat="1" applyFont="1" applyFill="1" applyBorder="1" applyAlignment="1">
      <alignment horizontal="center" vertical="center"/>
    </xf>
    <xf numFmtId="2" fontId="61" fillId="14" borderId="113" xfId="35" applyNumberFormat="1" applyFont="1" applyFill="1" applyBorder="1" applyAlignment="1">
      <alignment horizontal="center" vertical="center"/>
    </xf>
    <xf numFmtId="0" fontId="24" fillId="35" borderId="0" xfId="10" applyFont="1" applyFill="1" applyAlignment="1" applyProtection="1">
      <alignment horizontal="center" vertical="center" wrapText="1"/>
    </xf>
    <xf numFmtId="4" fontId="64" fillId="35" borderId="0" xfId="9" applyNumberFormat="1" applyFont="1" applyFill="1" applyAlignment="1" applyProtection="1">
      <alignment horizontal="center" vertical="center"/>
    </xf>
    <xf numFmtId="0" fontId="24" fillId="34" borderId="0" xfId="10" applyFont="1" applyFill="1" applyAlignment="1" applyProtection="1">
      <alignment horizontal="center" vertical="center" wrapText="1"/>
    </xf>
    <xf numFmtId="39" fontId="22" fillId="34" borderId="0" xfId="9" applyFont="1" applyFill="1" applyAlignment="1" applyProtection="1">
      <alignment horizontal="center" vertical="center"/>
    </xf>
    <xf numFmtId="0" fontId="24" fillId="14" borderId="0" xfId="10" applyFont="1" applyFill="1" applyAlignment="1" applyProtection="1">
      <alignment horizontal="center" vertical="center" wrapText="1"/>
    </xf>
    <xf numFmtId="39" fontId="22" fillId="14" borderId="0" xfId="9" applyFont="1" applyFill="1" applyAlignment="1" applyProtection="1">
      <alignment horizontal="center" vertical="center"/>
    </xf>
    <xf numFmtId="171" fontId="64" fillId="35" borderId="0" xfId="9" applyNumberFormat="1" applyFont="1" applyFill="1" applyAlignment="1">
      <alignment horizontal="center" vertical="center"/>
    </xf>
    <xf numFmtId="4" fontId="60" fillId="14" borderId="28" xfId="36" applyFont="1" applyFill="1" applyBorder="1" applyAlignment="1">
      <alignment horizontal="center" vertical="center"/>
    </xf>
    <xf numFmtId="169" fontId="64" fillId="35" borderId="0" xfId="9" applyNumberFormat="1" applyFont="1" applyFill="1" applyAlignment="1">
      <alignment horizontal="center" vertical="center"/>
    </xf>
    <xf numFmtId="4" fontId="60" fillId="14" borderId="70" xfId="36" applyFont="1" applyFill="1" applyBorder="1" applyAlignment="1">
      <alignment horizontal="center" vertical="center"/>
    </xf>
    <xf numFmtId="2" fontId="60" fillId="4" borderId="97" xfId="35" applyNumberFormat="1" applyFont="1" applyFill="1" applyBorder="1" applyAlignment="1" applyProtection="1">
      <alignment horizontal="center" vertical="center" wrapText="1"/>
      <protection locked="0"/>
    </xf>
    <xf numFmtId="2" fontId="60" fillId="4" borderId="98" xfId="35" applyNumberFormat="1" applyFont="1" applyFill="1" applyBorder="1" applyAlignment="1" applyProtection="1">
      <alignment horizontal="center" vertical="center" wrapText="1"/>
      <protection locked="0"/>
    </xf>
    <xf numFmtId="0" fontId="19" fillId="4" borderId="33" xfId="34" applyFont="1" applyFill="1" applyBorder="1" applyAlignment="1" applyProtection="1">
      <alignment horizontal="center" vertical="center" wrapText="1"/>
    </xf>
    <xf numFmtId="0" fontId="19" fillId="14" borderId="0" xfId="34" applyFont="1" applyFill="1" applyBorder="1" applyAlignment="1" applyProtection="1">
      <alignment horizontal="center" vertical="center" wrapText="1"/>
    </xf>
    <xf numFmtId="2" fontId="60" fillId="34" borderId="97" xfId="35" applyNumberFormat="1" applyFont="1" applyFill="1" applyBorder="1" applyAlignment="1" applyProtection="1">
      <alignment horizontal="center" vertical="center" wrapText="1"/>
      <protection locked="0"/>
    </xf>
    <xf numFmtId="2" fontId="60" fillId="4" borderId="114" xfId="35" applyNumberFormat="1" applyFont="1" applyFill="1" applyBorder="1" applyAlignment="1" applyProtection="1">
      <alignment horizontal="center" vertical="center" wrapText="1"/>
      <protection locked="0"/>
    </xf>
    <xf numFmtId="1" fontId="39" fillId="0" borderId="107" xfId="35" applyNumberFormat="1" applyFont="1" applyFill="1" applyBorder="1" applyAlignment="1" applyProtection="1">
      <alignment horizontal="center" vertical="center"/>
      <protection locked="0"/>
    </xf>
    <xf numFmtId="0" fontId="51" fillId="0" borderId="107" xfId="34" applyFont="1" applyFill="1" applyBorder="1" applyAlignment="1" applyProtection="1">
      <alignment horizontal="left" vertical="center" wrapText="1"/>
      <protection locked="0"/>
    </xf>
    <xf numFmtId="3" fontId="39" fillId="0" borderId="76" xfId="36" applyNumberFormat="1" applyFont="1" applyFill="1" applyBorder="1" applyAlignment="1" applyProtection="1">
      <alignment horizontal="center" vertical="center"/>
      <protection locked="0"/>
    </xf>
    <xf numFmtId="4" fontId="60" fillId="14" borderId="116" xfId="36" applyFont="1" applyFill="1" applyBorder="1" applyAlignment="1">
      <alignment horizontal="center" vertical="center"/>
    </xf>
    <xf numFmtId="4" fontId="60" fillId="14" borderId="115" xfId="36" applyFont="1" applyFill="1" applyBorder="1" applyAlignment="1">
      <alignment horizontal="center" vertical="center"/>
    </xf>
    <xf numFmtId="2" fontId="60" fillId="4" borderId="51" xfId="6" applyNumberFormat="1" applyFont="1" applyFill="1" applyBorder="1" applyAlignment="1" applyProtection="1">
      <alignment horizontal="center" vertical="center" wrapText="1"/>
      <protection locked="0"/>
    </xf>
    <xf numFmtId="4" fontId="60" fillId="14" borderId="51" xfId="7" applyNumberFormat="1" applyFont="1" applyFill="1" applyBorder="1" applyAlignment="1">
      <alignment horizontal="center" vertical="center"/>
    </xf>
    <xf numFmtId="1" fontId="39" fillId="13" borderId="28" xfId="35" applyNumberFormat="1" applyFont="1" applyFill="1" applyBorder="1" applyAlignment="1" applyProtection="1">
      <alignment horizontal="center" vertical="center" wrapText="1"/>
      <protection locked="0"/>
    </xf>
    <xf numFmtId="0" fontId="51" fillId="13" borderId="28" xfId="34" applyNumberFormat="1" applyFont="1" applyFill="1" applyBorder="1" applyAlignment="1" applyProtection="1">
      <alignment horizontal="left" vertical="center" wrapText="1"/>
      <protection locked="0"/>
    </xf>
    <xf numFmtId="3" fontId="39" fillId="13" borderId="29" xfId="36" applyNumberFormat="1" applyFont="1" applyFill="1" applyBorder="1" applyAlignment="1" applyProtection="1">
      <alignment horizontal="right" vertical="center"/>
      <protection locked="0"/>
    </xf>
    <xf numFmtId="4" fontId="60" fillId="14" borderId="94" xfId="36" applyFont="1" applyFill="1" applyBorder="1" applyAlignment="1">
      <alignment horizontal="center" vertical="center"/>
    </xf>
    <xf numFmtId="4" fontId="60" fillId="14" borderId="95" xfId="36" applyFont="1" applyFill="1" applyBorder="1" applyAlignment="1">
      <alignment horizontal="center" vertical="center"/>
    </xf>
    <xf numFmtId="20" fontId="22" fillId="14" borderId="0" xfId="0" applyNumberFormat="1" applyFont="1" applyFill="1" applyBorder="1" applyAlignment="1" applyProtection="1">
      <alignment vertical="center"/>
    </xf>
    <xf numFmtId="20" fontId="22" fillId="14" borderId="28" xfId="0" applyNumberFormat="1" applyFont="1" applyFill="1" applyBorder="1" applyAlignment="1" applyProtection="1">
      <alignment vertical="center"/>
    </xf>
    <xf numFmtId="0" fontId="0" fillId="0" borderId="9" xfId="0" applyBorder="1"/>
    <xf numFmtId="0" fontId="4" fillId="0" borderId="0" xfId="34" applyNumberFormat="1" applyFont="1" applyAlignment="1" applyProtection="1">
      <alignment horizontal="left" vertical="center" wrapText="1"/>
    </xf>
    <xf numFmtId="166" fontId="61" fillId="0" borderId="0" xfId="38" applyFont="1" applyAlignment="1" applyProtection="1">
      <alignment horizontal="left" vertical="center"/>
    </xf>
    <xf numFmtId="2" fontId="60" fillId="0" borderId="18" xfId="34" applyNumberFormat="1" applyFont="1" applyBorder="1" applyAlignment="1" applyProtection="1">
      <alignment horizontal="center" vertical="center" wrapText="1"/>
    </xf>
    <xf numFmtId="167" fontId="61" fillId="37" borderId="0" xfId="34" applyNumberFormat="1" applyFont="1" applyFill="1" applyAlignment="1" applyProtection="1">
      <alignment horizontal="right" vertical="center" wrapText="1"/>
      <protection locked="0"/>
    </xf>
    <xf numFmtId="0" fontId="14" fillId="0" borderId="0" xfId="0" applyFont="1" applyFill="1" applyBorder="1" applyAlignment="1" applyProtection="1">
      <alignment horizontal="center" vertical="center" wrapText="1"/>
    </xf>
    <xf numFmtId="0" fontId="14" fillId="16" borderId="22" xfId="0" applyFont="1" applyFill="1" applyBorder="1" applyAlignment="1" applyProtection="1">
      <alignment horizontal="center" vertical="center" wrapText="1"/>
    </xf>
    <xf numFmtId="0" fontId="14" fillId="16" borderId="23" xfId="0"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71" fillId="0" borderId="4" xfId="1" applyFont="1" applyBorder="1" applyAlignment="1">
      <alignment horizontal="center" vertical="center"/>
    </xf>
    <xf numFmtId="0" fontId="71" fillId="0" borderId="6" xfId="1" applyFont="1" applyBorder="1" applyAlignment="1">
      <alignment horizontal="center" vertical="center"/>
    </xf>
    <xf numFmtId="0" fontId="71" fillId="0" borderId="117" xfId="1" applyFont="1" applyBorder="1" applyAlignment="1">
      <alignment horizontal="center" vertical="center"/>
    </xf>
    <xf numFmtId="0" fontId="71" fillId="0" borderId="28" xfId="1" applyFont="1" applyBorder="1" applyAlignment="1">
      <alignment horizontal="center" vertical="center"/>
    </xf>
    <xf numFmtId="20" fontId="22" fillId="14" borderId="0" xfId="0" applyNumberFormat="1" applyFont="1" applyFill="1" applyBorder="1" applyAlignment="1" applyProtection="1">
      <alignment horizontal="left" vertical="center"/>
    </xf>
    <xf numFmtId="1" fontId="62" fillId="14" borderId="50" xfId="2" applyNumberFormat="1" applyFont="1" applyFill="1" applyBorder="1" applyAlignment="1" applyProtection="1">
      <alignment horizontal="right" vertical="center"/>
    </xf>
    <xf numFmtId="1" fontId="62" fillId="14" borderId="0" xfId="2" applyNumberFormat="1" applyFont="1" applyFill="1" applyBorder="1" applyAlignment="1" applyProtection="1">
      <alignment horizontal="right" vertical="center"/>
    </xf>
    <xf numFmtId="2" fontId="62" fillId="14" borderId="71" xfId="2" applyNumberFormat="1" applyFont="1" applyFill="1" applyBorder="1" applyAlignment="1" applyProtection="1">
      <alignment horizontal="right" vertical="center"/>
    </xf>
    <xf numFmtId="2" fontId="62" fillId="14" borderId="0" xfId="2" applyNumberFormat="1" applyFont="1" applyFill="1" applyBorder="1" applyAlignment="1" applyProtection="1">
      <alignment horizontal="right" vertical="center"/>
    </xf>
    <xf numFmtId="0" fontId="14" fillId="16" borderId="118" xfId="0" applyFont="1" applyFill="1" applyBorder="1" applyAlignment="1" applyProtection="1">
      <alignment horizontal="center" vertical="center" wrapText="1"/>
    </xf>
    <xf numFmtId="0" fontId="14" fillId="16" borderId="119" xfId="0" applyFont="1" applyFill="1" applyBorder="1" applyAlignment="1" applyProtection="1">
      <alignment horizontal="center" vertical="center" wrapText="1"/>
    </xf>
    <xf numFmtId="20" fontId="65" fillId="33" borderId="99" xfId="0" applyNumberFormat="1" applyFont="1" applyFill="1" applyBorder="1" applyAlignment="1">
      <alignment horizontal="center" vertical="center" wrapText="1"/>
    </xf>
    <xf numFmtId="20" fontId="65" fillId="33" borderId="100" xfId="0" applyNumberFormat="1" applyFont="1" applyFill="1" applyBorder="1" applyAlignment="1">
      <alignment horizontal="center" vertical="center" wrapText="1"/>
    </xf>
    <xf numFmtId="2" fontId="44" fillId="36" borderId="104" xfId="0" applyNumberFormat="1" applyFont="1" applyFill="1" applyBorder="1" applyAlignment="1" applyProtection="1">
      <alignment horizontal="center" vertical="center" wrapText="1"/>
      <protection locked="0"/>
    </xf>
    <xf numFmtId="2" fontId="44" fillId="36" borderId="105" xfId="0" applyNumberFormat="1" applyFont="1" applyFill="1" applyBorder="1" applyAlignment="1" applyProtection="1">
      <alignment horizontal="center" vertical="center" wrapText="1"/>
      <protection locked="0"/>
    </xf>
    <xf numFmtId="2" fontId="79" fillId="36" borderId="4" xfId="0" applyNumberFormat="1" applyFont="1" applyFill="1" applyBorder="1" applyAlignment="1" applyProtection="1">
      <alignment horizontal="center" vertical="center" wrapText="1"/>
    </xf>
    <xf numFmtId="2" fontId="79" fillId="36" borderId="117" xfId="0" applyNumberFormat="1" applyFont="1" applyFill="1" applyBorder="1" applyAlignment="1" applyProtection="1">
      <alignment horizontal="center" vertical="center" wrapText="1"/>
    </xf>
    <xf numFmtId="0" fontId="73" fillId="36" borderId="6" xfId="0" applyFont="1" applyFill="1" applyBorder="1" applyAlignment="1">
      <alignment horizontal="center" vertical="center"/>
    </xf>
    <xf numFmtId="0" fontId="73" fillId="36" borderId="3" xfId="0" applyFont="1" applyFill="1" applyBorder="1" applyAlignment="1">
      <alignment horizontal="center" vertical="center"/>
    </xf>
    <xf numFmtId="0" fontId="72" fillId="36" borderId="28" xfId="1" applyFont="1" applyFill="1" applyBorder="1" applyAlignment="1" applyProtection="1">
      <alignment horizontal="center" vertical="center" wrapText="1"/>
      <protection locked="0"/>
    </xf>
    <xf numFmtId="0" fontId="72" fillId="36" borderId="102" xfId="1" applyFont="1" applyFill="1" applyBorder="1" applyAlignment="1" applyProtection="1">
      <alignment horizontal="center" vertical="center" wrapText="1"/>
      <protection locked="0"/>
    </xf>
    <xf numFmtId="0" fontId="24" fillId="14" borderId="33" xfId="0" applyFont="1" applyFill="1" applyBorder="1" applyAlignment="1">
      <alignment horizontal="center" vertical="center" textRotation="90"/>
    </xf>
    <xf numFmtId="0" fontId="24" fillId="14" borderId="97" xfId="0" applyFont="1" applyFill="1" applyBorder="1" applyAlignment="1">
      <alignment horizontal="center" vertical="center" textRotation="90"/>
    </xf>
    <xf numFmtId="0" fontId="24" fillId="14" borderId="98" xfId="0" applyFont="1" applyFill="1" applyBorder="1" applyAlignment="1">
      <alignment horizontal="center" vertical="center" textRotation="90"/>
    </xf>
    <xf numFmtId="0" fontId="35" fillId="2" borderId="20" xfId="3" applyFont="1" applyBorder="1" applyAlignment="1">
      <alignment horizontal="center" vertical="center" wrapText="1"/>
    </xf>
    <xf numFmtId="0" fontId="35" fillId="2" borderId="15" xfId="3" applyFont="1" applyBorder="1" applyAlignment="1">
      <alignment horizontal="center" vertical="center" wrapText="1"/>
    </xf>
    <xf numFmtId="0" fontId="35" fillId="2" borderId="46" xfId="3" applyFont="1" applyBorder="1" applyAlignment="1">
      <alignment horizontal="center" vertical="center" wrapText="1"/>
    </xf>
    <xf numFmtId="0" fontId="35" fillId="2" borderId="50" xfId="3" applyFont="1" applyBorder="1" applyAlignment="1" applyProtection="1">
      <alignment horizontal="center" vertical="center" wrapText="1"/>
    </xf>
    <xf numFmtId="0" fontId="35" fillId="2" borderId="0" xfId="3" applyFont="1" applyBorder="1" applyAlignment="1" applyProtection="1">
      <alignment horizontal="center" vertical="center" wrapText="1"/>
    </xf>
    <xf numFmtId="0" fontId="35" fillId="2" borderId="30" xfId="3" applyFont="1" applyBorder="1" applyAlignment="1" applyProtection="1">
      <alignment horizontal="center" vertical="center" wrapText="1"/>
    </xf>
    <xf numFmtId="39" fontId="62" fillId="14" borderId="51" xfId="0" applyNumberFormat="1" applyFont="1" applyFill="1" applyBorder="1" applyAlignment="1">
      <alignment horizontal="center" vertical="center"/>
    </xf>
    <xf numFmtId="0" fontId="62" fillId="14" borderId="28" xfId="0" applyFont="1" applyFill="1" applyBorder="1" applyAlignment="1">
      <alignment horizontal="center" vertical="center"/>
    </xf>
    <xf numFmtId="0" fontId="62" fillId="14" borderId="29" xfId="0" applyFont="1" applyFill="1" applyBorder="1" applyAlignment="1">
      <alignment horizontal="center" vertical="center"/>
    </xf>
    <xf numFmtId="0" fontId="48" fillId="14" borderId="42" xfId="0" applyFont="1" applyFill="1" applyBorder="1" applyAlignment="1">
      <alignment horizontal="center" vertical="center" wrapText="1"/>
    </xf>
    <xf numFmtId="0" fontId="48" fillId="14" borderId="43" xfId="0" applyFont="1" applyFill="1" applyBorder="1" applyAlignment="1">
      <alignment horizontal="center" vertical="center" wrapText="1"/>
    </xf>
    <xf numFmtId="2" fontId="22" fillId="14" borderId="42" xfId="0" applyNumberFormat="1" applyFont="1" applyFill="1" applyBorder="1" applyAlignment="1">
      <alignment horizontal="center" vertical="center" wrapText="1"/>
    </xf>
    <xf numFmtId="2" fontId="22" fillId="14" borderId="43" xfId="0" applyNumberFormat="1" applyFont="1" applyFill="1" applyBorder="1" applyAlignment="1">
      <alignment horizontal="center" vertical="center" wrapText="1"/>
    </xf>
    <xf numFmtId="1" fontId="62" fillId="14" borderId="50" xfId="0" applyNumberFormat="1" applyFont="1" applyFill="1" applyBorder="1" applyAlignment="1" applyProtection="1">
      <alignment horizontal="right" vertical="center" wrapText="1"/>
    </xf>
    <xf numFmtId="1" fontId="62" fillId="14" borderId="0" xfId="0" applyNumberFormat="1" applyFont="1" applyFill="1" applyBorder="1" applyAlignment="1" applyProtection="1">
      <alignment horizontal="right" vertical="center" wrapText="1"/>
    </xf>
    <xf numFmtId="2" fontId="62" fillId="14" borderId="51" xfId="0" applyNumberFormat="1" applyFont="1" applyFill="1" applyBorder="1" applyAlignment="1" applyProtection="1">
      <alignment horizontal="right" vertical="center" wrapText="1"/>
    </xf>
    <xf numFmtId="2" fontId="62" fillId="14" borderId="28" xfId="0" applyNumberFormat="1" applyFont="1" applyFill="1" applyBorder="1" applyAlignment="1" applyProtection="1">
      <alignment horizontal="right" vertical="center" wrapText="1"/>
    </xf>
    <xf numFmtId="164" fontId="63" fillId="26" borderId="55" xfId="4" applyNumberFormat="1" applyFont="1" applyFill="1" applyBorder="1" applyAlignment="1">
      <alignment horizontal="center" vertical="center" wrapText="1"/>
    </xf>
    <xf numFmtId="164" fontId="63" fillId="26" borderId="56" xfId="4" applyNumberFormat="1" applyFont="1" applyFill="1" applyBorder="1" applyAlignment="1">
      <alignment horizontal="center" vertical="center" wrapText="1"/>
    </xf>
    <xf numFmtId="164" fontId="63" fillId="26" borderId="57" xfId="4" applyNumberFormat="1" applyFont="1" applyFill="1" applyBorder="1" applyAlignment="1">
      <alignment horizontal="center" vertical="center" wrapText="1"/>
    </xf>
    <xf numFmtId="0" fontId="37" fillId="2" borderId="50" xfId="0" applyNumberFormat="1" applyFont="1" applyFill="1" applyBorder="1" applyAlignment="1">
      <alignment horizontal="center" vertical="center" wrapText="1"/>
    </xf>
    <xf numFmtId="0" fontId="37" fillId="2" borderId="0" xfId="0" applyNumberFormat="1" applyFont="1" applyFill="1" applyBorder="1" applyAlignment="1">
      <alignment horizontal="center" vertical="center" wrapText="1"/>
    </xf>
    <xf numFmtId="0" fontId="37" fillId="2" borderId="30" xfId="0" applyNumberFormat="1" applyFont="1" applyFill="1" applyBorder="1" applyAlignment="1">
      <alignment horizontal="center" vertical="center" wrapText="1"/>
    </xf>
    <xf numFmtId="0" fontId="37" fillId="2" borderId="47" xfId="0" applyNumberFormat="1" applyFont="1" applyFill="1" applyBorder="1" applyAlignment="1">
      <alignment horizontal="center" vertical="center" wrapText="1"/>
    </xf>
    <xf numFmtId="0" fontId="37" fillId="2" borderId="35" xfId="0" applyNumberFormat="1" applyFont="1" applyFill="1" applyBorder="1" applyAlignment="1">
      <alignment horizontal="center" vertical="center" wrapText="1"/>
    </xf>
    <xf numFmtId="0" fontId="37" fillId="2" borderId="48" xfId="0" applyNumberFormat="1" applyFont="1" applyFill="1" applyBorder="1" applyAlignment="1">
      <alignment horizontal="center" vertical="center" wrapText="1"/>
    </xf>
    <xf numFmtId="0" fontId="63" fillId="24" borderId="68" xfId="4" applyFont="1" applyFill="1" applyBorder="1" applyAlignment="1">
      <alignment horizontal="center" vertical="center"/>
    </xf>
    <xf numFmtId="0" fontId="63" fillId="24" borderId="65" xfId="4" applyFont="1" applyFill="1" applyBorder="1" applyAlignment="1">
      <alignment horizontal="center" vertical="center"/>
    </xf>
    <xf numFmtId="0" fontId="63" fillId="24" borderId="69" xfId="4" applyFont="1" applyFill="1" applyBorder="1" applyAlignment="1">
      <alignment horizontal="center" vertical="center"/>
    </xf>
    <xf numFmtId="0" fontId="63" fillId="23" borderId="54" xfId="4" applyFont="1" applyFill="1" applyBorder="1" applyAlignment="1">
      <alignment horizontal="center" vertical="center"/>
    </xf>
    <xf numFmtId="0" fontId="63" fillId="23" borderId="56" xfId="4" applyFont="1" applyFill="1" applyBorder="1" applyAlignment="1">
      <alignment horizontal="center" vertical="center"/>
    </xf>
    <xf numFmtId="0" fontId="63" fillId="23" borderId="58" xfId="4" applyFont="1" applyFill="1" applyBorder="1" applyAlignment="1">
      <alignment horizontal="center" vertical="center"/>
    </xf>
    <xf numFmtId="0" fontId="63" fillId="25" borderId="54" xfId="4" applyFont="1" applyFill="1" applyBorder="1" applyAlignment="1">
      <alignment horizontal="center" vertical="center"/>
    </xf>
    <xf numFmtId="0" fontId="63" fillId="25" borderId="56" xfId="4" applyFont="1" applyFill="1" applyBorder="1" applyAlignment="1">
      <alignment horizontal="center" vertical="center"/>
    </xf>
    <xf numFmtId="0" fontId="63" fillId="25" borderId="58" xfId="4" applyFont="1" applyFill="1" applyBorder="1" applyAlignment="1">
      <alignment horizontal="center" vertical="center"/>
    </xf>
    <xf numFmtId="164" fontId="63" fillId="23" borderId="64" xfId="4" applyNumberFormat="1" applyFont="1" applyFill="1" applyBorder="1" applyAlignment="1">
      <alignment horizontal="center" vertical="center" wrapText="1"/>
    </xf>
    <xf numFmtId="164" fontId="63" fillId="23" borderId="65" xfId="4" applyNumberFormat="1" applyFont="1" applyFill="1" applyBorder="1" applyAlignment="1">
      <alignment horizontal="center" vertical="center" wrapText="1"/>
    </xf>
    <xf numFmtId="164" fontId="63" fillId="23" borderId="66" xfId="4" applyNumberFormat="1" applyFont="1" applyFill="1" applyBorder="1" applyAlignment="1">
      <alignment horizontal="center" vertical="center" wrapText="1"/>
    </xf>
    <xf numFmtId="164" fontId="63" fillId="25" borderId="55" xfId="4" applyNumberFormat="1" applyFont="1" applyFill="1" applyBorder="1" applyAlignment="1">
      <alignment horizontal="center" vertical="center" wrapText="1"/>
    </xf>
    <xf numFmtId="164" fontId="63" fillId="25" borderId="56" xfId="4" applyNumberFormat="1" applyFont="1" applyFill="1" applyBorder="1" applyAlignment="1">
      <alignment horizontal="center" vertical="center" wrapText="1"/>
    </xf>
    <xf numFmtId="164" fontId="63" fillId="25" borderId="57" xfId="4" applyNumberFormat="1" applyFont="1" applyFill="1" applyBorder="1" applyAlignment="1">
      <alignment horizontal="center" vertical="center" wrapText="1"/>
    </xf>
    <xf numFmtId="0" fontId="63" fillId="23" borderId="67" xfId="4" applyFont="1" applyFill="1" applyBorder="1" applyAlignment="1">
      <alignment horizontal="center" vertical="center"/>
    </xf>
    <xf numFmtId="0" fontId="63" fillId="23" borderId="61" xfId="4" applyFont="1" applyFill="1" applyBorder="1" applyAlignment="1">
      <alignment horizontal="center" vertical="center"/>
    </xf>
    <xf numFmtId="0" fontId="63" fillId="23" borderId="63" xfId="4" applyFont="1" applyFill="1" applyBorder="1" applyAlignment="1">
      <alignment horizontal="center" vertical="center"/>
    </xf>
    <xf numFmtId="164" fontId="63" fillId="28" borderId="60" xfId="4" applyNumberFormat="1" applyFont="1" applyFill="1" applyBorder="1" applyAlignment="1">
      <alignment horizontal="center" vertical="center" wrapText="1"/>
    </xf>
    <xf numFmtId="164" fontId="63" fillId="28" borderId="61" xfId="4" applyNumberFormat="1" applyFont="1" applyFill="1" applyBorder="1" applyAlignment="1">
      <alignment horizontal="center" vertical="center" wrapText="1"/>
    </xf>
    <xf numFmtId="164" fontId="63" fillId="28" borderId="62" xfId="4" applyNumberFormat="1" applyFont="1" applyFill="1" applyBorder="1" applyAlignment="1">
      <alignment horizontal="center" vertical="center" wrapText="1"/>
    </xf>
    <xf numFmtId="0" fontId="63" fillId="27" borderId="54" xfId="4" applyFont="1" applyFill="1" applyBorder="1" applyAlignment="1">
      <alignment horizontal="center" vertical="center"/>
    </xf>
    <xf numFmtId="0" fontId="63" fillId="27" borderId="56" xfId="4" applyFont="1" applyFill="1" applyBorder="1" applyAlignment="1">
      <alignment horizontal="center" vertical="center"/>
    </xf>
    <xf numFmtId="0" fontId="63" fillId="27" borderId="58" xfId="4" applyFont="1" applyFill="1" applyBorder="1" applyAlignment="1">
      <alignment horizontal="center" vertical="center"/>
    </xf>
    <xf numFmtId="164" fontId="63" fillId="24" borderId="55" xfId="4" applyNumberFormat="1" applyFont="1" applyFill="1" applyBorder="1" applyAlignment="1">
      <alignment horizontal="center" vertical="center" wrapText="1"/>
    </xf>
    <xf numFmtId="164" fontId="63" fillId="24" borderId="56" xfId="4" applyNumberFormat="1" applyFont="1" applyFill="1" applyBorder="1" applyAlignment="1">
      <alignment horizontal="center" vertical="center" wrapText="1"/>
    </xf>
    <xf numFmtId="164" fontId="63" fillId="24" borderId="57" xfId="4" applyNumberFormat="1" applyFont="1" applyFill="1" applyBorder="1" applyAlignment="1">
      <alignment horizontal="center" vertical="center" wrapText="1"/>
    </xf>
    <xf numFmtId="164" fontId="63" fillId="27" borderId="55" xfId="4" applyNumberFormat="1" applyFont="1" applyFill="1" applyBorder="1" applyAlignment="1">
      <alignment horizontal="center" vertical="center" wrapText="1"/>
    </xf>
    <xf numFmtId="164" fontId="63" fillId="27" borderId="56" xfId="4" applyNumberFormat="1" applyFont="1" applyFill="1" applyBorder="1" applyAlignment="1">
      <alignment horizontal="center" vertical="center" wrapText="1"/>
    </xf>
    <xf numFmtId="164" fontId="63" fillId="27" borderId="57" xfId="4" applyNumberFormat="1" applyFont="1" applyFill="1" applyBorder="1" applyAlignment="1">
      <alignment horizontal="center" vertical="center" wrapText="1"/>
    </xf>
    <xf numFmtId="0" fontId="63" fillId="26" borderId="54" xfId="4" applyFont="1" applyFill="1" applyBorder="1" applyAlignment="1">
      <alignment horizontal="center" vertical="center"/>
    </xf>
    <xf numFmtId="0" fontId="63" fillId="26" borderId="56" xfId="4" applyFont="1" applyFill="1" applyBorder="1" applyAlignment="1">
      <alignment horizontal="center" vertical="center"/>
    </xf>
    <xf numFmtId="0" fontId="63" fillId="26" borderId="58" xfId="4" applyFont="1" applyFill="1" applyBorder="1" applyAlignment="1">
      <alignment horizontal="center" vertical="center"/>
    </xf>
    <xf numFmtId="20" fontId="11" fillId="5" borderId="19" xfId="1" applyNumberFormat="1" applyFont="1" applyFill="1" applyBorder="1" applyAlignment="1">
      <alignment horizontal="center" vertical="center"/>
    </xf>
    <xf numFmtId="20" fontId="11" fillId="5" borderId="18" xfId="1" applyNumberFormat="1" applyFont="1" applyFill="1" applyBorder="1" applyAlignment="1">
      <alignment horizontal="center" vertical="center"/>
    </xf>
    <xf numFmtId="0" fontId="23" fillId="6" borderId="79" xfId="4" applyFont="1" applyFill="1" applyBorder="1" applyAlignment="1">
      <alignment horizontal="center" vertical="center" wrapText="1"/>
    </xf>
    <xf numFmtId="0" fontId="23" fillId="6" borderId="80" xfId="4" applyFont="1" applyFill="1" applyBorder="1" applyAlignment="1">
      <alignment horizontal="center" vertical="center" wrapText="1"/>
    </xf>
    <xf numFmtId="0" fontId="20" fillId="32" borderId="12" xfId="12" applyFont="1" applyFill="1" applyAlignment="1" applyProtection="1">
      <alignment horizontal="center"/>
    </xf>
    <xf numFmtId="0" fontId="20" fillId="32" borderId="96" xfId="12" applyFont="1" applyFill="1" applyBorder="1" applyAlignment="1" applyProtection="1">
      <alignment horizontal="center"/>
    </xf>
    <xf numFmtId="0" fontId="35" fillId="2" borderId="87" xfId="3" applyFont="1" applyBorder="1" applyAlignment="1">
      <alignment horizontal="center" vertical="center" wrapText="1"/>
    </xf>
    <xf numFmtId="0" fontId="35" fillId="2" borderId="10" xfId="3" applyFont="1" applyBorder="1" applyAlignment="1">
      <alignment horizontal="center" vertical="center" wrapText="1"/>
    </xf>
    <xf numFmtId="164" fontId="34" fillId="8" borderId="87" xfId="4" applyNumberFormat="1" applyFont="1" applyFill="1" applyBorder="1" applyAlignment="1">
      <alignment horizontal="center" vertical="center" wrapText="1"/>
    </xf>
    <xf numFmtId="164" fontId="34" fillId="8" borderId="10" xfId="4" applyNumberFormat="1" applyFont="1" applyFill="1" applyBorder="1" applyAlignment="1">
      <alignment horizontal="center" vertical="center" wrapText="1"/>
    </xf>
    <xf numFmtId="164" fontId="34" fillId="9" borderId="87" xfId="4" applyNumberFormat="1" applyFont="1" applyFill="1" applyBorder="1" applyAlignment="1">
      <alignment horizontal="center" vertical="center" wrapText="1"/>
    </xf>
    <xf numFmtId="164" fontId="34" fillId="9" borderId="10" xfId="4" applyNumberFormat="1" applyFont="1" applyFill="1" applyBorder="1" applyAlignment="1">
      <alignment horizontal="center" vertical="center" wrapText="1"/>
    </xf>
    <xf numFmtId="164" fontId="34" fillId="11" borderId="87" xfId="4" applyNumberFormat="1" applyFont="1" applyFill="1" applyBorder="1" applyAlignment="1">
      <alignment horizontal="center" vertical="center" wrapText="1"/>
    </xf>
    <xf numFmtId="164" fontId="34" fillId="11" borderId="10" xfId="4" applyNumberFormat="1" applyFont="1" applyFill="1" applyBorder="1" applyAlignment="1">
      <alignment horizontal="center" vertical="center" wrapText="1"/>
    </xf>
    <xf numFmtId="0" fontId="4" fillId="0" borderId="11" xfId="34" applyFont="1" applyBorder="1" applyAlignment="1" applyProtection="1">
      <alignment horizontal="left" vertical="center"/>
    </xf>
    <xf numFmtId="0" fontId="4" fillId="0" borderId="78" xfId="34" applyFont="1" applyBorder="1" applyAlignment="1" applyProtection="1">
      <alignment horizontal="left" vertical="center"/>
    </xf>
    <xf numFmtId="164" fontId="34" fillId="10" borderId="87" xfId="4" applyNumberFormat="1" applyFont="1" applyFill="1" applyBorder="1" applyAlignment="1">
      <alignment horizontal="center" vertical="center" wrapText="1"/>
    </xf>
    <xf numFmtId="164" fontId="34" fillId="10" borderId="10" xfId="4" applyNumberFormat="1" applyFont="1" applyFill="1" applyBorder="1" applyAlignment="1">
      <alignment horizontal="center" vertical="center" wrapText="1"/>
    </xf>
    <xf numFmtId="164" fontId="34" fillId="12" borderId="51" xfId="4" applyNumberFormat="1" applyFont="1" applyFill="1" applyBorder="1" applyAlignment="1">
      <alignment horizontal="center" vertical="center" wrapText="1"/>
    </xf>
    <xf numFmtId="164" fontId="34" fillId="12" borderId="102" xfId="4" applyNumberFormat="1" applyFont="1" applyFill="1" applyBorder="1" applyAlignment="1">
      <alignment horizontal="center" vertical="center" wrapText="1"/>
    </xf>
    <xf numFmtId="0" fontId="23" fillId="6" borderId="0" xfId="4" applyFont="1" applyFill="1" applyBorder="1" applyAlignment="1" applyProtection="1">
      <alignment horizontal="center" vertical="center" wrapText="1"/>
    </xf>
    <xf numFmtId="0" fontId="23" fillId="6" borderId="11" xfId="4" applyFont="1" applyFill="1" applyBorder="1" applyAlignment="1" applyProtection="1">
      <alignment horizontal="center" vertical="center" wrapText="1"/>
    </xf>
    <xf numFmtId="0" fontId="14" fillId="16" borderId="6" xfId="0" applyFont="1" applyFill="1" applyBorder="1" applyAlignment="1" applyProtection="1">
      <alignment horizontal="center" vertical="center" wrapText="1"/>
    </xf>
    <xf numFmtId="0" fontId="14" fillId="16" borderId="11" xfId="0" applyFont="1" applyFill="1" applyBorder="1" applyAlignment="1" applyProtection="1">
      <alignment horizontal="center" vertical="center" wrapText="1"/>
    </xf>
    <xf numFmtId="0" fontId="24" fillId="16" borderId="36" xfId="10" applyFont="1" applyFill="1" applyBorder="1" applyAlignment="1" applyProtection="1">
      <alignment horizontal="center" vertical="center" wrapText="1"/>
    </xf>
    <xf numFmtId="0" fontId="24" fillId="16" borderId="37" xfId="10" applyFont="1" applyFill="1" applyBorder="1" applyAlignment="1" applyProtection="1">
      <alignment horizontal="center" vertical="center" wrapText="1"/>
    </xf>
    <xf numFmtId="0" fontId="20" fillId="32" borderId="0" xfId="12" applyFill="1" applyBorder="1" applyAlignment="1" applyProtection="1">
      <alignment horizontal="center"/>
    </xf>
    <xf numFmtId="0" fontId="20" fillId="32" borderId="30" xfId="12" applyFill="1" applyBorder="1" applyAlignment="1" applyProtection="1">
      <alignment horizontal="center"/>
    </xf>
    <xf numFmtId="0" fontId="23" fillId="6" borderId="30" xfId="4" applyFont="1" applyFill="1" applyBorder="1" applyAlignment="1" applyProtection="1">
      <alignment horizontal="center" vertical="center" wrapText="1"/>
    </xf>
    <xf numFmtId="0" fontId="23" fillId="6" borderId="38" xfId="4" applyFont="1" applyFill="1" applyBorder="1" applyAlignment="1" applyProtection="1">
      <alignment horizontal="center" vertical="center" wrapText="1"/>
    </xf>
    <xf numFmtId="0" fontId="24" fillId="16" borderId="39" xfId="10" applyFont="1" applyFill="1" applyBorder="1" applyAlignment="1" applyProtection="1">
      <alignment horizontal="center" vertical="center" wrapText="1"/>
    </xf>
    <xf numFmtId="0" fontId="24" fillId="16" borderId="40" xfId="10" applyFont="1" applyFill="1" applyBorder="1" applyAlignment="1" applyProtection="1">
      <alignment horizontal="center" vertical="center" wrapText="1"/>
    </xf>
    <xf numFmtId="0" fontId="20" fillId="32" borderId="0" xfId="12" applyFill="1" applyBorder="1" applyAlignment="1">
      <alignment horizontal="center"/>
    </xf>
    <xf numFmtId="0" fontId="20" fillId="32" borderId="30" xfId="12" applyFill="1" applyBorder="1" applyAlignment="1">
      <alignment horizontal="center"/>
    </xf>
    <xf numFmtId="0" fontId="23" fillId="6" borderId="30" xfId="4" applyFont="1" applyFill="1" applyBorder="1" applyAlignment="1">
      <alignment horizontal="center" vertical="center" wrapText="1"/>
    </xf>
    <xf numFmtId="0" fontId="23" fillId="6" borderId="38" xfId="4" applyFont="1" applyFill="1" applyBorder="1" applyAlignment="1">
      <alignment horizontal="center" vertical="center" wrapText="1"/>
    </xf>
    <xf numFmtId="0" fontId="24" fillId="16" borderId="39" xfId="10" applyFont="1" applyFill="1" applyBorder="1" applyAlignment="1">
      <alignment horizontal="center" vertical="center" wrapText="1"/>
    </xf>
    <xf numFmtId="0" fontId="24" fillId="16" borderId="40" xfId="10" applyFont="1" applyFill="1" applyBorder="1" applyAlignment="1">
      <alignment horizontal="center" vertical="center" wrapText="1"/>
    </xf>
  </cellXfs>
  <cellStyles count="39">
    <cellStyle name="Date" xfId="8" xr:uid="{00000000-0005-0000-0000-000000000000}"/>
    <cellStyle name="Date 2" xfId="19" xr:uid="{00000000-0005-0000-0000-000001000000}"/>
    <cellStyle name="Date 2 2" xfId="29" xr:uid="{00000000-0005-0000-0000-000002000000}"/>
    <cellStyle name="Date 3" xfId="25" xr:uid="{00000000-0005-0000-0000-000003000000}"/>
    <cellStyle name="Date 4" xfId="37" xr:uid="{00000000-0005-0000-0000-000004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32" builtinId="9" hidden="1"/>
    <cellStyle name="Followed Hyperlink" xfId="33" builtinId="9" hidden="1"/>
    <cellStyle name="Heading 1" xfId="2" builtinId="16" customBuiltin="1"/>
    <cellStyle name="Heading 1 2" xfId="10" xr:uid="{00000000-0005-0000-0000-00000C000000}"/>
    <cellStyle name="Heading 2" xfId="3" builtinId="17" customBuiltin="1"/>
    <cellStyle name="Heading 4 2" xfId="9" xr:uid="{00000000-0005-0000-0000-00000E000000}"/>
    <cellStyle name="Hours" xfId="7" xr:uid="{00000000-0005-0000-0000-00000F000000}"/>
    <cellStyle name="Hours 2" xfId="21" xr:uid="{00000000-0005-0000-0000-000010000000}"/>
    <cellStyle name="Hours 2 2" xfId="31" xr:uid="{00000000-0005-0000-0000-000011000000}"/>
    <cellStyle name="Hours 3" xfId="24" xr:uid="{00000000-0005-0000-0000-000012000000}"/>
    <cellStyle name="Hours 4" xfId="36" xr:uid="{00000000-0005-0000-0000-000013000000}"/>
    <cellStyle name="Hyperlink" xfId="4" builtinId="8"/>
    <cellStyle name="Normal" xfId="0" builtinId="0" customBuiltin="1"/>
    <cellStyle name="Normal 2" xfId="5" xr:uid="{00000000-0005-0000-0000-000016000000}"/>
    <cellStyle name="Normal 2 2" xfId="17" xr:uid="{00000000-0005-0000-0000-000017000000}"/>
    <cellStyle name="Normal 2 2 2" xfId="27" xr:uid="{00000000-0005-0000-0000-000018000000}"/>
    <cellStyle name="Normal 2 3" xfId="22" xr:uid="{00000000-0005-0000-0000-000019000000}"/>
    <cellStyle name="Normal 2 4" xfId="34" xr:uid="{00000000-0005-0000-0000-00001A000000}"/>
    <cellStyle name="Phone" xfId="11" xr:uid="{00000000-0005-0000-0000-00001B000000}"/>
    <cellStyle name="Phone 2" xfId="18" xr:uid="{00000000-0005-0000-0000-00001C000000}"/>
    <cellStyle name="Phone 2 2" xfId="28" xr:uid="{00000000-0005-0000-0000-00001D000000}"/>
    <cellStyle name="Phone 3" xfId="26" xr:uid="{00000000-0005-0000-0000-00001E000000}"/>
    <cellStyle name="Phone 4" xfId="38" xr:uid="{00000000-0005-0000-0000-00001F000000}"/>
    <cellStyle name="Time" xfId="6" xr:uid="{00000000-0005-0000-0000-000020000000}"/>
    <cellStyle name="Time 2" xfId="20" xr:uid="{00000000-0005-0000-0000-000021000000}"/>
    <cellStyle name="Time 2 2" xfId="30" xr:uid="{00000000-0005-0000-0000-000022000000}"/>
    <cellStyle name="Time 3" xfId="23" xr:uid="{00000000-0005-0000-0000-000023000000}"/>
    <cellStyle name="Time 4" xfId="35" xr:uid="{00000000-0005-0000-0000-000024000000}"/>
    <cellStyle name="Title" xfId="1" builtinId="15" customBuiltin="1"/>
    <cellStyle name="Title 2" xfId="12" xr:uid="{00000000-0005-0000-0000-000026000000}"/>
  </cellStyles>
  <dxfs count="152">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style="medium">
          <color auto="1"/>
        </left>
        <right/>
        <top/>
        <bottom/>
        <vertical/>
        <horizontal/>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style="medium">
          <color auto="1"/>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medium">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right style="thick">
          <color auto="1"/>
        </right>
        <top/>
        <bottom/>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medium">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style="medium">
          <color auto="1"/>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right"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top/>
        <bottom style="thin">
          <color theme="0" tint="-0.24994659260841701"/>
        </bottom>
        <vertical/>
        <horizontal/>
      </border>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right style="thick">
          <color auto="1"/>
        </right>
        <top/>
        <bottom/>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medium">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medium">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medium">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left style="medium">
          <color auto="1"/>
        </left>
        <right/>
        <top/>
        <bottom/>
        <vertical/>
        <horizontal/>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theme="1"/>
        <name val="Verdana"/>
        <scheme val="minor"/>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protection locked="0" hidden="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style="medium">
          <color auto="1"/>
        </left>
        <right/>
        <top/>
        <bottom/>
        <vertical/>
        <horizontal/>
      </border>
    </dxf>
    <dxf>
      <font>
        <strike val="0"/>
        <outline val="0"/>
        <shadow val="0"/>
        <u val="none"/>
        <vertAlign val="baseline"/>
        <sz val="14"/>
        <color theme="1"/>
        <name val="Verdana"/>
        <scheme val="minor"/>
      </font>
      <numFmt numFmtId="4" formatCode="#,##0.00"/>
      <fill>
        <patternFill patternType="solid">
          <fgColor indexed="64"/>
          <bgColor rgb="FF00B0F0"/>
        </patternFill>
      </fill>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Verdana"/>
        <scheme val="minor"/>
      </font>
      <numFmt numFmtId="2" formatCode="0.00"/>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0"/>
        <color theme="1"/>
        <name val="Verdana"/>
        <scheme val="minor"/>
      </font>
      <numFmt numFmtId="2" formatCode="0.00"/>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4"/>
        <color theme="1"/>
        <name val="Verdana"/>
        <scheme val="minor"/>
      </font>
      <numFmt numFmtId="2" formatCode="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Verdana"/>
        <scheme val="minor"/>
      </font>
      <numFmt numFmtId="1" formatCode="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4"/>
        <color theme="1"/>
        <name val="Verdana"/>
        <scheme val="minor"/>
      </font>
      <numFmt numFmtId="2" formatCode="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4"/>
        <color theme="1"/>
        <name val="Verdana"/>
        <scheme val="minor"/>
      </font>
      <alignment horizontal="center" vertical="center" textRotation="0" wrapText="1" indent="0" justifyLastLine="0" shrinkToFit="0" readingOrder="0"/>
      <protection locked="0" hidden="0"/>
    </dxf>
    <dxf>
      <font>
        <strike val="0"/>
        <outline val="0"/>
        <shadow val="0"/>
        <u val="none"/>
        <vertAlign val="baseline"/>
        <sz val="13"/>
        <color theme="1"/>
        <name val="Verdana"/>
        <scheme val="minor"/>
      </font>
      <alignment horizontal="left" vertical="center" textRotation="0" wrapText="0" indent="0" justifyLastLine="0" shrinkToFit="0" readingOrder="0"/>
    </dxf>
    <dxf>
      <font>
        <strike val="0"/>
        <outline val="0"/>
        <shadow val="0"/>
        <u val="none"/>
        <vertAlign val="baseline"/>
        <sz val="12"/>
        <color theme="1"/>
        <name val="Verdana"/>
        <scheme val="minor"/>
      </font>
    </dxf>
    <dxf>
      <font>
        <b/>
        <strike val="0"/>
        <outline val="0"/>
        <shadow val="0"/>
        <u val="none"/>
        <vertAlign val="baseline"/>
        <sz val="12"/>
        <name val="Calibri"/>
      </font>
      <alignment horizontal="left" vertical="center" textRotation="0" indent="0" justifyLastLine="0" shrinkToFit="0" readingOrder="0"/>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3" defaultTableStyle="TableStyleMedium2" defaultPivotStyle="PivotStyleLight16">
    <tableStyle name="Time Sheet" pivot="0" count="4" xr9:uid="{00000000-0011-0000-FFFF-FFFF00000000}">
      <tableStyleElement type="wholeTable" dxfId="151"/>
      <tableStyleElement type="headerRow" dxfId="150"/>
      <tableStyleElement type="firstRowStripe" dxfId="149"/>
      <tableStyleElement type="secondRowStripe" dxfId="148"/>
    </tableStyle>
    <tableStyle name="Time Sheet 2" pivot="0" count="4" xr9:uid="{00000000-0011-0000-FFFF-FFFF01000000}">
      <tableStyleElement type="wholeTable" dxfId="147"/>
      <tableStyleElement type="headerRow" dxfId="146"/>
      <tableStyleElement type="firstRowStripe" dxfId="145"/>
      <tableStyleElement type="secondRowStripe" dxfId="144"/>
    </tableStyle>
    <tableStyle name="Time Sheet 3" pivot="0" count="4" xr9:uid="{00000000-0011-0000-FFFF-FFFF02000000}">
      <tableStyleElement type="wholeTable" dxfId="143"/>
      <tableStyleElement type="headerRow" dxfId="142"/>
      <tableStyleElement type="firstRowStripe" dxfId="141"/>
      <tableStyleElement type="secondRowStripe" dxfId="1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203200</xdr:colOff>
      <xdr:row>3</xdr:row>
      <xdr:rowOff>165099</xdr:rowOff>
    </xdr:from>
    <xdr:to>
      <xdr:col>14</xdr:col>
      <xdr:colOff>165100</xdr:colOff>
      <xdr:row>22</xdr:row>
      <xdr:rowOff>352424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609138" y="2339974"/>
          <a:ext cx="5200650" cy="66405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88900</xdr:colOff>
      <xdr:row>35</xdr:row>
      <xdr:rowOff>419100</xdr:rowOff>
    </xdr:from>
    <xdr:to>
      <xdr:col>12</xdr:col>
      <xdr:colOff>228600</xdr:colOff>
      <xdr:row>38</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229600" y="13398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858250" y="2095499"/>
          <a:ext cx="4800600" cy="6619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114300</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8858250" y="2095499"/>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344717</xdr:colOff>
      <xdr:row>4</xdr:row>
      <xdr:rowOff>203200</xdr:rowOff>
    </xdr:from>
    <xdr:to>
      <xdr:col>7</xdr:col>
      <xdr:colOff>963843</xdr:colOff>
      <xdr:row>6</xdr:row>
      <xdr:rowOff>50800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6356050" y="2827867"/>
          <a:ext cx="3015193" cy="1219200"/>
          <a:chOff x="5678717" y="2324100"/>
          <a:chExt cx="2765426" cy="1187450"/>
        </a:xfrm>
      </xdr:grpSpPr>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368300</xdr:colOff>
      <xdr:row>4</xdr:row>
      <xdr:rowOff>215900</xdr:rowOff>
    </xdr:from>
    <xdr:to>
      <xdr:col>7</xdr:col>
      <xdr:colOff>1012826</xdr:colOff>
      <xdr:row>6</xdr:row>
      <xdr:rowOff>234950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5981700" y="28448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393700</xdr:colOff>
      <xdr:row>4</xdr:row>
      <xdr:rowOff>139700</xdr:rowOff>
    </xdr:from>
    <xdr:to>
      <xdr:col>7</xdr:col>
      <xdr:colOff>1038226</xdr:colOff>
      <xdr:row>6</xdr:row>
      <xdr:rowOff>158750</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007100" y="27686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393700</xdr:colOff>
      <xdr:row>4</xdr:row>
      <xdr:rowOff>241300</xdr:rowOff>
    </xdr:from>
    <xdr:to>
      <xdr:col>7</xdr:col>
      <xdr:colOff>1038226</xdr:colOff>
      <xdr:row>6</xdr:row>
      <xdr:rowOff>260350</xdr:rowOff>
    </xdr:to>
    <xdr:grpSp>
      <xdr:nvGrpSpPr>
        <xdr:cNvPr id="2" name="Group 1">
          <a:extLst>
            <a:ext uri="{FF2B5EF4-FFF2-40B4-BE49-F238E27FC236}">
              <a16:creationId xmlns:a16="http://schemas.microsoft.com/office/drawing/2014/main" id="{00000000-0008-0000-0F00-000002000000}"/>
            </a:ext>
          </a:extLst>
        </xdr:cNvPr>
        <xdr:cNvGrpSpPr/>
      </xdr:nvGrpSpPr>
      <xdr:grpSpPr>
        <a:xfrm>
          <a:off x="6007100" y="28702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419100</xdr:colOff>
      <xdr:row>4</xdr:row>
      <xdr:rowOff>228600</xdr:rowOff>
    </xdr:from>
    <xdr:to>
      <xdr:col>7</xdr:col>
      <xdr:colOff>1063626</xdr:colOff>
      <xdr:row>6</xdr:row>
      <xdr:rowOff>247650</xdr:rowOff>
    </xdr:to>
    <xdr:grpSp>
      <xdr:nvGrpSpPr>
        <xdr:cNvPr id="2" name="Group 1">
          <a:extLst>
            <a:ext uri="{FF2B5EF4-FFF2-40B4-BE49-F238E27FC236}">
              <a16:creationId xmlns:a16="http://schemas.microsoft.com/office/drawing/2014/main" id="{00000000-0008-0000-1000-000002000000}"/>
            </a:ext>
          </a:extLst>
        </xdr:cNvPr>
        <xdr:cNvGrpSpPr/>
      </xdr:nvGrpSpPr>
      <xdr:grpSpPr>
        <a:xfrm>
          <a:off x="6045200" y="28575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393700</xdr:colOff>
      <xdr:row>4</xdr:row>
      <xdr:rowOff>203200</xdr:rowOff>
    </xdr:from>
    <xdr:to>
      <xdr:col>7</xdr:col>
      <xdr:colOff>1038226</xdr:colOff>
      <xdr:row>6</xdr:row>
      <xdr:rowOff>222250</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6007100" y="28194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431800</xdr:colOff>
      <xdr:row>4</xdr:row>
      <xdr:rowOff>228600</xdr:rowOff>
    </xdr:from>
    <xdr:to>
      <xdr:col>7</xdr:col>
      <xdr:colOff>1076326</xdr:colOff>
      <xdr:row>6</xdr:row>
      <xdr:rowOff>247650</xdr:rowOff>
    </xdr:to>
    <xdr:grpSp>
      <xdr:nvGrpSpPr>
        <xdr:cNvPr id="2" name="Group 1">
          <a:extLst>
            <a:ext uri="{FF2B5EF4-FFF2-40B4-BE49-F238E27FC236}">
              <a16:creationId xmlns:a16="http://schemas.microsoft.com/office/drawing/2014/main" id="{00000000-0008-0000-1200-000002000000}"/>
            </a:ext>
          </a:extLst>
        </xdr:cNvPr>
        <xdr:cNvGrpSpPr/>
      </xdr:nvGrpSpPr>
      <xdr:grpSpPr>
        <a:xfrm>
          <a:off x="6045200" y="28575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355600</xdr:colOff>
      <xdr:row>4</xdr:row>
      <xdr:rowOff>241300</xdr:rowOff>
    </xdr:from>
    <xdr:to>
      <xdr:col>7</xdr:col>
      <xdr:colOff>1000126</xdr:colOff>
      <xdr:row>6</xdr:row>
      <xdr:rowOff>260350</xdr:rowOff>
    </xdr:to>
    <xdr:grpSp>
      <xdr:nvGrpSpPr>
        <xdr:cNvPr id="2" name="Group 1">
          <a:extLst>
            <a:ext uri="{FF2B5EF4-FFF2-40B4-BE49-F238E27FC236}">
              <a16:creationId xmlns:a16="http://schemas.microsoft.com/office/drawing/2014/main" id="{00000000-0008-0000-1300-000002000000}"/>
            </a:ext>
          </a:extLst>
        </xdr:cNvPr>
        <xdr:cNvGrpSpPr/>
      </xdr:nvGrpSpPr>
      <xdr:grpSpPr>
        <a:xfrm>
          <a:off x="5969000" y="28448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47624</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8896350" y="2095499"/>
          <a:ext cx="4800600" cy="6467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355600</xdr:rowOff>
    </xdr:from>
    <xdr:to>
      <xdr:col>12</xdr:col>
      <xdr:colOff>292100</xdr:colOff>
      <xdr:row>38</xdr:row>
      <xdr:rowOff>139700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9502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419100</xdr:colOff>
      <xdr:row>4</xdr:row>
      <xdr:rowOff>203200</xdr:rowOff>
    </xdr:from>
    <xdr:to>
      <xdr:col>7</xdr:col>
      <xdr:colOff>1063626</xdr:colOff>
      <xdr:row>6</xdr:row>
      <xdr:rowOff>222250</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6032500" y="28321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457200</xdr:colOff>
      <xdr:row>4</xdr:row>
      <xdr:rowOff>215900</xdr:rowOff>
    </xdr:from>
    <xdr:to>
      <xdr:col>7</xdr:col>
      <xdr:colOff>1101726</xdr:colOff>
      <xdr:row>6</xdr:row>
      <xdr:rowOff>234950</xdr:rowOff>
    </xdr:to>
    <xdr:grpSp>
      <xdr:nvGrpSpPr>
        <xdr:cNvPr id="2" name="Group 1">
          <a:extLst>
            <a:ext uri="{FF2B5EF4-FFF2-40B4-BE49-F238E27FC236}">
              <a16:creationId xmlns:a16="http://schemas.microsoft.com/office/drawing/2014/main" id="{00000000-0008-0000-1500-000002000000}"/>
            </a:ext>
          </a:extLst>
        </xdr:cNvPr>
        <xdr:cNvGrpSpPr/>
      </xdr:nvGrpSpPr>
      <xdr:grpSpPr>
        <a:xfrm>
          <a:off x="6070600" y="28448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342900</xdr:colOff>
      <xdr:row>4</xdr:row>
      <xdr:rowOff>228600</xdr:rowOff>
    </xdr:from>
    <xdr:to>
      <xdr:col>7</xdr:col>
      <xdr:colOff>987426</xdr:colOff>
      <xdr:row>6</xdr:row>
      <xdr:rowOff>247650</xdr:rowOff>
    </xdr:to>
    <xdr:grpSp>
      <xdr:nvGrpSpPr>
        <xdr:cNvPr id="2" name="Group 1">
          <a:extLst>
            <a:ext uri="{FF2B5EF4-FFF2-40B4-BE49-F238E27FC236}">
              <a16:creationId xmlns:a16="http://schemas.microsoft.com/office/drawing/2014/main" id="{00000000-0008-0000-1600-000002000000}"/>
            </a:ext>
          </a:extLst>
        </xdr:cNvPr>
        <xdr:cNvGrpSpPr/>
      </xdr:nvGrpSpPr>
      <xdr:grpSpPr>
        <a:xfrm>
          <a:off x="5956300" y="2908300"/>
          <a:ext cx="2828926" cy="1365250"/>
          <a:chOff x="5678717" y="2324100"/>
          <a:chExt cx="2765426" cy="1187450"/>
        </a:xfrm>
      </xdr:grpSpPr>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355600</xdr:colOff>
      <xdr:row>4</xdr:row>
      <xdr:rowOff>215900</xdr:rowOff>
    </xdr:from>
    <xdr:to>
      <xdr:col>7</xdr:col>
      <xdr:colOff>1000126</xdr:colOff>
      <xdr:row>6</xdr:row>
      <xdr:rowOff>234950</xdr:rowOff>
    </xdr:to>
    <xdr:grpSp>
      <xdr:nvGrpSpPr>
        <xdr:cNvPr id="2" name="Group 1">
          <a:extLst>
            <a:ext uri="{FF2B5EF4-FFF2-40B4-BE49-F238E27FC236}">
              <a16:creationId xmlns:a16="http://schemas.microsoft.com/office/drawing/2014/main" id="{00000000-0008-0000-1700-000002000000}"/>
            </a:ext>
          </a:extLst>
        </xdr:cNvPr>
        <xdr:cNvGrpSpPr/>
      </xdr:nvGrpSpPr>
      <xdr:grpSpPr>
        <a:xfrm>
          <a:off x="6426200" y="2916767"/>
          <a:ext cx="3015193" cy="1356783"/>
          <a:chOff x="5678717" y="2324100"/>
          <a:chExt cx="2765426" cy="1187450"/>
        </a:xfrm>
      </xdr:grpSpPr>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7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215900</xdr:colOff>
      <xdr:row>22</xdr:row>
      <xdr:rowOff>200024</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829675" y="2095499"/>
          <a:ext cx="4806950" cy="6619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304800</xdr:rowOff>
    </xdr:from>
    <xdr:to>
      <xdr:col>12</xdr:col>
      <xdr:colOff>279400</xdr:colOff>
      <xdr:row>38</xdr:row>
      <xdr:rowOff>127000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8867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820150" y="2095499"/>
          <a:ext cx="4800600" cy="6600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266700</xdr:rowOff>
    </xdr:from>
    <xdr:to>
      <xdr:col>12</xdr:col>
      <xdr:colOff>292100</xdr:colOff>
      <xdr:row>38</xdr:row>
      <xdr:rowOff>12700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8613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3</xdr:row>
      <xdr:rowOff>0</xdr:rowOff>
    </xdr:from>
    <xdr:to>
      <xdr:col>14</xdr:col>
      <xdr:colOff>215900</xdr:colOff>
      <xdr:row>22</xdr:row>
      <xdr:rowOff>66676</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972550" y="2095500"/>
          <a:ext cx="4806950" cy="6486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Hours of Work Spreadsheet Tips and Tricks</a:t>
          </a:r>
        </a:p>
        <a:p>
          <a:endParaRPr lang="en-US" sz="1400"/>
        </a:p>
        <a:p>
          <a:r>
            <a:rPr lang="en-US" sz="1400"/>
            <a:t>1. Cells with a </a:t>
          </a:r>
          <a:r>
            <a:rPr lang="en-US" sz="1400" b="1"/>
            <a:t>red triangle </a:t>
          </a:r>
          <a:r>
            <a:rPr lang="en-US" sz="1400"/>
            <a:t>in the top right corner have a comment that can be displayed by placing your pointer on the cell.</a:t>
          </a:r>
        </a:p>
        <a:p>
          <a:r>
            <a:rPr lang="en-US" sz="1400"/>
            <a:t>2. Dark grey cells do not require any information.</a:t>
          </a:r>
        </a:p>
        <a:p>
          <a:r>
            <a:rPr lang="en-US" sz="1400"/>
            <a:t>3. Begin by entering your timetable information under the columns </a:t>
          </a:r>
          <a:r>
            <a:rPr lang="en-US" sz="1400" b="1"/>
            <a:t>Block/Transition/Break</a:t>
          </a:r>
          <a:r>
            <a:rPr lang="en-US" sz="1400"/>
            <a:t>, </a:t>
          </a:r>
          <a:r>
            <a:rPr lang="en-US" sz="1400" b="1"/>
            <a:t>Start Time</a:t>
          </a:r>
          <a:r>
            <a:rPr lang="en-US" sz="1400"/>
            <a:t>, and </a:t>
          </a:r>
          <a:r>
            <a:rPr lang="en-US" sz="1400" b="1"/>
            <a:t>End Time</a:t>
          </a:r>
          <a:r>
            <a:rPr lang="en-US" sz="1400"/>
            <a:t>. You need to enter the time using "</a:t>
          </a:r>
          <a:r>
            <a:rPr lang="en-US" sz="1400" b="1"/>
            <a:t>am</a:t>
          </a:r>
          <a:r>
            <a:rPr lang="en-US" sz="1400"/>
            <a:t>" or "</a:t>
          </a:r>
          <a:r>
            <a:rPr lang="en-US" sz="1400" b="1"/>
            <a:t>pm</a:t>
          </a:r>
          <a:r>
            <a:rPr lang="en-US" sz="1400"/>
            <a:t>".  If you need to, you can change the names in the </a:t>
          </a:r>
          <a:r>
            <a:rPr lang="en-US" sz="1400" b="1"/>
            <a:t>Block/Transition/Break</a:t>
          </a:r>
          <a:r>
            <a:rPr lang="en-US" sz="1400"/>
            <a:t> column.</a:t>
          </a:r>
        </a:p>
        <a:p>
          <a:r>
            <a:rPr lang="en-US" sz="1400"/>
            <a:t>4. The </a:t>
          </a:r>
          <a:r>
            <a:rPr lang="en-US" sz="1400" b="1"/>
            <a:t>Total Minutes</a:t>
          </a:r>
          <a:r>
            <a:rPr lang="en-US" sz="1400"/>
            <a:t> column shows the total</a:t>
          </a:r>
          <a:r>
            <a:rPr lang="en-US" sz="1400" baseline="0"/>
            <a:t> number of minutes for each block of time.</a:t>
          </a:r>
          <a:endParaRPr lang="en-US" sz="1400"/>
        </a:p>
        <a:p>
          <a:r>
            <a:rPr lang="en-US" sz="1400"/>
            <a:t>5. </a:t>
          </a:r>
          <a:r>
            <a:rPr lang="en-US" sz="1400" b="1" i="1" u="sng"/>
            <a:t>IF</a:t>
          </a:r>
          <a:r>
            <a:rPr lang="en-US" sz="1400"/>
            <a:t> one the blocks is your prep</a:t>
          </a:r>
          <a:r>
            <a:rPr lang="en-US" sz="1400" baseline="0"/>
            <a:t> and you are </a:t>
          </a:r>
          <a:r>
            <a:rPr lang="en-US" sz="1400" b="1" i="1" u="sng" baseline="0"/>
            <a:t>FREE</a:t>
          </a:r>
          <a:r>
            <a:rPr lang="en-US" sz="1400" baseline="0"/>
            <a:t> to leave the building, etc., you can delete the minutes in the </a:t>
          </a:r>
          <a:r>
            <a:rPr lang="en-US" sz="1400" b="1" baseline="0"/>
            <a:t>Instructional Time </a:t>
          </a:r>
          <a:r>
            <a:rPr lang="en-US" sz="1400" baseline="0"/>
            <a:t>column and leave the </a:t>
          </a:r>
          <a:r>
            <a:rPr lang="en-US" sz="1400" b="1" baseline="0"/>
            <a:t>Prep Minutes </a:t>
          </a:r>
          <a:r>
            <a:rPr lang="en-US" sz="1400" baseline="0"/>
            <a:t>column blank.</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US" sz="1400"/>
        </a:p>
        <a:p>
          <a:r>
            <a:rPr lang="en-US" sz="1400"/>
            <a:t>7. When entering minutes in </a:t>
          </a:r>
          <a:r>
            <a:rPr lang="en-US" sz="1400" b="1"/>
            <a:t>Prep Minutes</a:t>
          </a:r>
          <a:r>
            <a:rPr lang="en-US" sz="1400"/>
            <a:t> and </a:t>
          </a:r>
          <a:r>
            <a:rPr lang="en-US" sz="1400" b="1"/>
            <a:t>Assigned Minutes</a:t>
          </a:r>
          <a:r>
            <a:rPr lang="en-US" sz="1400"/>
            <a:t>, use the following format: </a:t>
          </a:r>
          <a:r>
            <a:rPr lang="en-US" sz="1400" b="1"/>
            <a:t>XX</a:t>
          </a:r>
          <a:r>
            <a:rPr lang="en-US" sz="1400"/>
            <a:t>, where </a:t>
          </a:r>
          <a:r>
            <a:rPr lang="en-US" sz="1400" b="1"/>
            <a:t>XX</a:t>
          </a:r>
          <a:r>
            <a:rPr lang="en-US" sz="1400"/>
            <a:t> is the number of minutes.</a:t>
          </a:r>
        </a:p>
        <a:p>
          <a:r>
            <a:rPr lang="en-US" sz="1400"/>
            <a:t>8. To return to the start page, click on the </a:t>
          </a:r>
          <a:r>
            <a:rPr lang="en-US" sz="1400" b="1"/>
            <a:t>Return to Main</a:t>
          </a:r>
          <a:r>
            <a:rPr lang="en-US" sz="1400"/>
            <a:t> link at the top of the page or click on the appropriate tab below to move to that specific</a:t>
          </a:r>
          <a:r>
            <a:rPr lang="en-US" sz="1400" baseline="0"/>
            <a:t> </a:t>
          </a:r>
          <a:r>
            <a:rPr lang="en-US" sz="1400"/>
            <a:t>day.</a:t>
          </a:r>
        </a:p>
      </xdr:txBody>
    </xdr:sp>
    <xdr:clientData/>
  </xdr:twoCellAnchor>
  <xdr:twoCellAnchor>
    <xdr:from>
      <xdr:col>8</xdr:col>
      <xdr:colOff>0</xdr:colOff>
      <xdr:row>35</xdr:row>
      <xdr:rowOff>254000</xdr:rowOff>
    </xdr:from>
    <xdr:to>
      <xdr:col>12</xdr:col>
      <xdr:colOff>279400</xdr:colOff>
      <xdr:row>38</xdr:row>
      <xdr:rowOff>12700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9375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123825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858250" y="2095499"/>
          <a:ext cx="4800600" cy="6562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123825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8763000" y="2095499"/>
          <a:ext cx="4800600" cy="6562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8648700"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123825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8763000" y="2095499"/>
          <a:ext cx="4800600" cy="6562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8648700"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114300</xdr:colOff>
      <xdr:row>2</xdr:row>
      <xdr:rowOff>409574</xdr:rowOff>
    </xdr:from>
    <xdr:to>
      <xdr:col>14</xdr:col>
      <xdr:colOff>228600</xdr:colOff>
      <xdr:row>22</xdr:row>
      <xdr:rowOff>123825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8763000" y="2095499"/>
          <a:ext cx="4800600" cy="6562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8648700"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W%20(SDB)/Assignable%20Time%20Calculator/2018-19/2018-19%20Assignable%20Time%20Calculator%20HS%20-%20v9%20-%202018%2004%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s Summary"/>
      <sheetName val="Mon-Day 1-S1"/>
      <sheetName val="Tue-Day 2-S1"/>
      <sheetName val="Wed-Day 3-S1"/>
      <sheetName val="Thu-Day 4-S1"/>
      <sheetName val="Fri-Day 5-S1"/>
      <sheetName val="Day 6-S1"/>
      <sheetName val="Early Out 1-S1"/>
      <sheetName val="Early Out 2-S1"/>
      <sheetName val="Mon-Day 1-S2"/>
      <sheetName val="Tue-Day 2-S2"/>
      <sheetName val="Wed-Day 3-S2"/>
      <sheetName val="Thu-Day 4-S2"/>
      <sheetName val="Fri-Day 5-S2"/>
      <sheetName val="Day 6-S2"/>
      <sheetName val="Early Out 1-S2"/>
      <sheetName val="Early Out 2-S2"/>
      <sheetName val="August"/>
      <sheetName val="September"/>
      <sheetName val="October"/>
      <sheetName val="November"/>
      <sheetName val="December"/>
      <sheetName val="January"/>
      <sheetName val="February"/>
      <sheetName val="March"/>
      <sheetName val="April"/>
      <sheetName val="May"/>
      <sheetName val="June"/>
      <sheetName val="July"/>
    </sheetNames>
    <sheetDataSet>
      <sheetData sheetId="0">
        <row r="5">
          <cell r="C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B7:K38" totalsRowShown="0" headerRowDxfId="139" dataDxfId="138">
  <autoFilter ref="B7:K38" xr:uid="{00000000-0009-0000-0100-000001000000}"/>
  <tableColumns count="10">
    <tableColumn id="1" xr3:uid="{00000000-0010-0000-0000-000001000000}" name="Date(s)" dataDxfId="137" dataCellStyle="Date"/>
    <tableColumn id="2" xr3:uid="{00000000-0010-0000-0000-000002000000}" name="Time Before School (mins)" dataDxfId="136" dataCellStyle="Time"/>
    <tableColumn id="3" xr3:uid="{00000000-0010-0000-0000-000003000000}" name="Prep Time that was Assigned (not as instructional) (mins)" dataDxfId="135" dataCellStyle="Time"/>
    <tableColumn id="10" xr3:uid="{00000000-0010-0000-0000-00000A000000}" name="Additional Instructional Time Assigned (mins)" dataDxfId="134" dataCellStyle="Time"/>
    <tableColumn id="4" xr3:uid="{00000000-0010-0000-0000-000004000000}" name="Other Assigned Duties (mins)" dataDxfId="133" dataCellStyle="Time"/>
    <tableColumn id="6" xr3:uid="{00000000-0010-0000-0000-000006000000}" name="Note For Other Assigned Duties" dataDxfId="132" dataCellStyle="Normal 2"/>
    <tableColumn id="8" xr3:uid="{00000000-0010-0000-0000-000008000000}" name="Time After School     (mins)" dataDxfId="131" dataCellStyle="Time"/>
    <tableColumn id="11" xr3:uid="{00000000-0010-0000-0000-00000B000000}" name="Total Additional Instructional Time (Mins)" dataDxfId="130" dataCellStyle="Time">
      <calculatedColumnFormula>E8</calculatedColumnFormula>
    </tableColumn>
    <tableColumn id="7" xr3:uid="{00000000-0010-0000-0000-000007000000}" name="Total Assigned Time Worked (MINs)" dataDxfId="129" dataCellStyle="Hours">
      <calculatedColumnFormula>IFERROR(C8+D8+F8+H8,0)</calculatedColumnFormula>
    </tableColumn>
    <tableColumn id="9" xr3:uid="{00000000-0010-0000-0000-000009000000}" name="Total Assigned Time Worked (HRs)" dataDxfId="128">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imeSheet42567891011" displayName="TimeSheet42567891011" ref="B7:K38" totalsRowShown="0" headerRowDxfId="35" dataDxfId="34">
  <autoFilter ref="B7:K38" xr:uid="{00000000-0009-0000-0100-00000A000000}"/>
  <tableColumns count="10">
    <tableColumn id="1" xr3:uid="{00000000-0010-0000-0900-000001000000}" name="Date(s)" dataDxfId="33" dataCellStyle="Date"/>
    <tableColumn id="2" xr3:uid="{00000000-0010-0000-0900-000002000000}" name="Time Before School (mins)" dataDxfId="32" dataCellStyle="Time"/>
    <tableColumn id="3" xr3:uid="{00000000-0010-0000-0900-000003000000}" name="Prep Time that was Assigned (not as instructional) (mins)" dataDxfId="31" dataCellStyle="Time"/>
    <tableColumn id="10" xr3:uid="{00000000-0010-0000-0900-00000A000000}" name="Additional Instructional Time Assigned (mins)" dataDxfId="30" dataCellStyle="Time"/>
    <tableColumn id="4" xr3:uid="{00000000-0010-0000-0900-000004000000}" name="Other Assigned Duties (mins)" dataDxfId="29" dataCellStyle="Time"/>
    <tableColumn id="5" xr3:uid="{00000000-0010-0000-0900-000005000000}" name="Note For Other Assigned Duties" dataDxfId="28" dataCellStyle="Normal 2"/>
    <tableColumn id="6" xr3:uid="{00000000-0010-0000-0900-000006000000}" name="Time After School     (mins)" dataDxfId="27" dataCellStyle="Hours"/>
    <tableColumn id="9" xr3:uid="{00000000-0010-0000-0900-000009000000}" name="Total Additional Instructional Time (Mins)" dataDxfId="26" dataCellStyle="Time">
      <calculatedColumnFormula>E8</calculatedColumnFormula>
    </tableColumn>
    <tableColumn id="8" xr3:uid="{00000000-0010-0000-0900-000008000000}" name="Total Assigned Time Worked (MINs)" dataDxfId="25" dataCellStyle="Hours">
      <calculatedColumnFormula>IFERROR(C8+D8+F8+H8,0)</calculatedColumnFormula>
    </tableColumn>
    <tableColumn id="7" xr3:uid="{00000000-0010-0000-0900-000007000000}" name="Total Assigned Time Worked (HRs)" dataDxfId="24">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imeSheet4256789101112" displayName="TimeSheet4256789101112" ref="B7:K38" totalsRowShown="0" headerRowDxfId="23" dataDxfId="22">
  <autoFilter ref="B7:K38" xr:uid="{00000000-0009-0000-0100-00000B000000}"/>
  <tableColumns count="10">
    <tableColumn id="1" xr3:uid="{00000000-0010-0000-0A00-000001000000}" name="Date(s)" dataDxfId="21" dataCellStyle="Date"/>
    <tableColumn id="2" xr3:uid="{00000000-0010-0000-0A00-000002000000}" name="Time Before School (mins)" dataDxfId="20" dataCellStyle="Time"/>
    <tableColumn id="3" xr3:uid="{00000000-0010-0000-0A00-000003000000}" name="Prep Time that was Assigned (not as instructional) (mins)" dataDxfId="19" dataCellStyle="Time"/>
    <tableColumn id="10" xr3:uid="{00000000-0010-0000-0A00-00000A000000}" name="Additional Instructional Time Assigned (mins)" dataDxfId="18" dataCellStyle="Time"/>
    <tableColumn id="4" xr3:uid="{00000000-0010-0000-0A00-000004000000}" name="Other Assigned Duties (mins)" dataDxfId="17" dataCellStyle="Time"/>
    <tableColumn id="5" xr3:uid="{00000000-0010-0000-0A00-000005000000}" name="Note For Other Assigned Duties" dataDxfId="16" dataCellStyle="Normal 2"/>
    <tableColumn id="6" xr3:uid="{00000000-0010-0000-0A00-000006000000}" name="Time After School     (mins)" dataDxfId="15" dataCellStyle="Hours"/>
    <tableColumn id="9" xr3:uid="{00000000-0010-0000-0A00-000009000000}" name="Total Additional Instructional Time (Mins)" dataDxfId="14" dataCellStyle="Time">
      <calculatedColumnFormula>E8</calculatedColumnFormula>
    </tableColumn>
    <tableColumn id="8" xr3:uid="{00000000-0010-0000-0A00-000008000000}" name="Total Assigned Time Worked (MINs)" dataDxfId="13" dataCellStyle="Hours">
      <calculatedColumnFormula>IFERROR(C8+D8+F8+H8,0)</calculatedColumnFormula>
    </tableColumn>
    <tableColumn id="7" xr3:uid="{00000000-0010-0000-0A00-000007000000}" name="Total Assigned Time Worked (HRs)" dataDxfId="12">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imeSheet425678910111213" displayName="TimeSheet425678910111213" ref="B7:K38" totalsRowShown="0" headerRowDxfId="11" dataDxfId="10">
  <autoFilter ref="B7:K38" xr:uid="{00000000-0009-0000-0100-00000C000000}"/>
  <tableColumns count="10">
    <tableColumn id="1" xr3:uid="{00000000-0010-0000-0B00-000001000000}" name="Date(s)" dataDxfId="9" dataCellStyle="Date"/>
    <tableColumn id="2" xr3:uid="{00000000-0010-0000-0B00-000002000000}" name="Time Before School (mins)" dataDxfId="8" dataCellStyle="Time"/>
    <tableColumn id="3" xr3:uid="{00000000-0010-0000-0B00-000003000000}" name="Prep Time that was Assigned (not as instructional) (mins)" dataDxfId="7" dataCellStyle="Time"/>
    <tableColumn id="10" xr3:uid="{00000000-0010-0000-0B00-00000A000000}" name="Additional Instructional Time Assigned (mins)" dataDxfId="6" dataCellStyle="Time"/>
    <tableColumn id="4" xr3:uid="{00000000-0010-0000-0B00-000004000000}" name="Other Assigned Duties (mins)" dataDxfId="5" dataCellStyle="Time"/>
    <tableColumn id="5" xr3:uid="{00000000-0010-0000-0B00-000005000000}" name="Note For Other Assigned Duties" dataDxfId="4" dataCellStyle="Normal 2"/>
    <tableColumn id="6" xr3:uid="{00000000-0010-0000-0B00-000006000000}" name="Time After School     (mins)" dataDxfId="3" dataCellStyle="Hours"/>
    <tableColumn id="9" xr3:uid="{00000000-0010-0000-0B00-000009000000}" name="Total Additional Instructional Time (Mins)" dataDxfId="2" dataCellStyle="Time">
      <calculatedColumnFormula>E8</calculatedColumnFormula>
    </tableColumn>
    <tableColumn id="8" xr3:uid="{00000000-0010-0000-0B00-000008000000}" name="Total Assigned Time Worked (MINs)" dataDxfId="1" dataCellStyle="Hours">
      <calculatedColumnFormula>IFERROR(C8+D8+F8+H8,0)</calculatedColumnFormula>
    </tableColumn>
    <tableColumn id="7" xr3:uid="{00000000-0010-0000-0B00-000007000000}" name="Total Assigned Time Worked (HRs)" dataDxfId="0">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imeSheet4" displayName="TimeSheet4" ref="B7:K37" totalsRowShown="0" headerRowDxfId="127" dataDxfId="126">
  <autoFilter ref="B7:K37" xr:uid="{00000000-0009-0000-0100-000002000000}"/>
  <tableColumns count="10">
    <tableColumn id="1" xr3:uid="{00000000-0010-0000-0100-000001000000}" name="Date(s)" dataDxfId="125" dataCellStyle="Date"/>
    <tableColumn id="2" xr3:uid="{00000000-0010-0000-0100-000002000000}" name="Time Before School (mins)" dataDxfId="124" dataCellStyle="Time"/>
    <tableColumn id="3" xr3:uid="{00000000-0010-0000-0100-000003000000}" name="Prep Time that was Assigned (not as instructional) (mins)" dataDxfId="123" dataCellStyle="Time"/>
    <tableColumn id="10" xr3:uid="{00000000-0010-0000-0100-00000A000000}" name="Additional Instructional Time Assigned (mins)" dataDxfId="122" dataCellStyle="Time"/>
    <tableColumn id="4" xr3:uid="{00000000-0010-0000-0100-000004000000}" name="Other Assigned Duties (mins)" dataDxfId="121" dataCellStyle="Time"/>
    <tableColumn id="5" xr3:uid="{00000000-0010-0000-0100-000005000000}" name="Note For Other Assigned Duties" dataDxfId="120" dataCellStyle="Normal 2"/>
    <tableColumn id="6" xr3:uid="{00000000-0010-0000-0100-000006000000}" name="Time After School     (mins)" dataDxfId="119" dataCellStyle="Hours"/>
    <tableColumn id="9" xr3:uid="{00000000-0010-0000-0100-000009000000}" name="Total Additional Instructional Time (Mins)" dataDxfId="118" dataCellStyle="Time">
      <calculatedColumnFormula>E8</calculatedColumnFormula>
    </tableColumn>
    <tableColumn id="8" xr3:uid="{00000000-0010-0000-0100-000008000000}" name="Total Assigned Time Worked (MINs)" dataDxfId="117" dataCellStyle="Hours">
      <calculatedColumnFormula>IFERROR(C8+D8+F8+H8,0)</calculatedColumnFormula>
    </tableColumn>
    <tableColumn id="7" xr3:uid="{00000000-0010-0000-0100-000007000000}" name="Total Assigned Time Worked (HRs)" dataDxfId="116">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imeSheet42" displayName="TimeSheet42" ref="B7:K38" totalsRowShown="0" headerRowDxfId="115" dataDxfId="114">
  <autoFilter ref="B7:K38" xr:uid="{00000000-0009-0000-0100-000003000000}"/>
  <tableColumns count="10">
    <tableColumn id="1" xr3:uid="{00000000-0010-0000-0200-000001000000}" name="Date(s)" dataDxfId="113" dataCellStyle="Date"/>
    <tableColumn id="2" xr3:uid="{00000000-0010-0000-0200-000002000000}" name="Time Before School (mins)" dataDxfId="112" dataCellStyle="Time"/>
    <tableColumn id="3" xr3:uid="{00000000-0010-0000-0200-000003000000}" name="Prep Time that was Assigned (not as instructional) (mins)" dataDxfId="111" dataCellStyle="Time"/>
    <tableColumn id="10" xr3:uid="{00000000-0010-0000-0200-00000A000000}" name="Additional Instructional Time Assigned (mins)"/>
    <tableColumn id="4" xr3:uid="{00000000-0010-0000-0200-000004000000}" name="Other Assigned Duties (mins)" dataDxfId="110" dataCellStyle="Time"/>
    <tableColumn id="5" xr3:uid="{00000000-0010-0000-0200-000005000000}" name="Note For Other Assigned Duties" dataDxfId="109" dataCellStyle="Normal 2"/>
    <tableColumn id="6" xr3:uid="{00000000-0010-0000-0200-000006000000}" name="Time After School     (mins)" dataDxfId="108" dataCellStyle="Hours"/>
    <tableColumn id="9" xr3:uid="{00000000-0010-0000-0200-000009000000}" name="Total Additional Instructional Time (Mins)" dataDxfId="107" dataCellStyle="Time">
      <calculatedColumnFormula>E8</calculatedColumnFormula>
    </tableColumn>
    <tableColumn id="8" xr3:uid="{00000000-0010-0000-0200-000008000000}" name="Total Assigned Time Worked (MINs)" dataDxfId="106" dataCellStyle="Hours">
      <calculatedColumnFormula>IFERROR(C8+D8+F8+H8,0)</calculatedColumnFormula>
    </tableColumn>
    <tableColumn id="7" xr3:uid="{00000000-0010-0000-0200-000007000000}" name="Total Assigned Time Worked (HRs)" dataDxfId="105">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imeSheet425" displayName="TimeSheet425" ref="B7:K37" totalsRowShown="0" headerRowDxfId="104" dataDxfId="103">
  <autoFilter ref="B7:K37" xr:uid="{00000000-0009-0000-0100-000004000000}"/>
  <tableColumns count="10">
    <tableColumn id="1" xr3:uid="{00000000-0010-0000-0300-000001000000}" name="Date(s)" dataDxfId="102" dataCellStyle="Date"/>
    <tableColumn id="2" xr3:uid="{00000000-0010-0000-0300-000002000000}" name="Time Before School (mins)" dataDxfId="101" dataCellStyle="Time"/>
    <tableColumn id="3" xr3:uid="{00000000-0010-0000-0300-000003000000}" name="Prep Time that was Assigned (not as instructional) (mins)" dataDxfId="100" dataCellStyle="Time"/>
    <tableColumn id="10" xr3:uid="{00000000-0010-0000-0300-00000A000000}" name="Additional Instructional Time Assigned (mins)" dataDxfId="99" dataCellStyle="Time"/>
    <tableColumn id="4" xr3:uid="{00000000-0010-0000-0300-000004000000}" name="Other Assigned Duties (mins)" dataDxfId="98" dataCellStyle="Time"/>
    <tableColumn id="5" xr3:uid="{00000000-0010-0000-0300-000005000000}" name="Note For Other Assigned Duties" dataDxfId="97" dataCellStyle="Normal 2"/>
    <tableColumn id="6" xr3:uid="{00000000-0010-0000-0300-000006000000}" name="Time After School     (mins)" dataDxfId="96" dataCellStyle="Hours"/>
    <tableColumn id="9" xr3:uid="{00000000-0010-0000-0300-000009000000}" name="Total Additional Instructional Time (Mins)" dataDxfId="95" dataCellStyle="Time">
      <calculatedColumnFormula>E8</calculatedColumnFormula>
    </tableColumn>
    <tableColumn id="8" xr3:uid="{00000000-0010-0000-0300-000008000000}" name="Total Assigned Time Worked (MINs)" dataDxfId="94" dataCellStyle="Hours">
      <calculatedColumnFormula>IFERROR(C8+D8+F8+H8,0)</calculatedColumnFormula>
    </tableColumn>
    <tableColumn id="7" xr3:uid="{00000000-0010-0000-0300-000007000000}" name="Total Assigned Time Worked (HRs)" dataDxfId="93">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imeSheet4256" displayName="TimeSheet4256" ref="B7:K37" totalsRowShown="0" headerRowDxfId="92" dataDxfId="91">
  <autoFilter ref="B7:K37" xr:uid="{00000000-0009-0000-0100-000005000000}"/>
  <tableColumns count="10">
    <tableColumn id="1" xr3:uid="{00000000-0010-0000-0400-000001000000}" name="Date(s)" dataDxfId="90" dataCellStyle="Date"/>
    <tableColumn id="2" xr3:uid="{00000000-0010-0000-0400-000002000000}" name="Time Before School (mins)" dataDxfId="89" dataCellStyle="Time"/>
    <tableColumn id="3" xr3:uid="{00000000-0010-0000-0400-000003000000}" name="Prep Time that was Assigned (not as instructional) (mins)" dataDxfId="88" dataCellStyle="Time"/>
    <tableColumn id="10" xr3:uid="{00000000-0010-0000-0400-00000A000000}" name="Additional Instructional Time Assigned (mins)" dataDxfId="87" dataCellStyle="Time"/>
    <tableColumn id="4" xr3:uid="{00000000-0010-0000-0400-000004000000}" name="Other Assigned Duties (mins)" dataDxfId="86" dataCellStyle="Time"/>
    <tableColumn id="5" xr3:uid="{00000000-0010-0000-0400-000005000000}" name="Note For Other Assigned Duties" dataDxfId="85" dataCellStyle="Normal 2"/>
    <tableColumn id="6" xr3:uid="{00000000-0010-0000-0400-000006000000}" name="Time After School     (mins)" dataDxfId="84" dataCellStyle="Hours"/>
    <tableColumn id="9" xr3:uid="{00000000-0010-0000-0400-000009000000}" name="Total Additional Instructional Time (Mins)" dataDxfId="83" dataCellStyle="Time">
      <calculatedColumnFormula>E8</calculatedColumnFormula>
    </tableColumn>
    <tableColumn id="8" xr3:uid="{00000000-0010-0000-0400-000008000000}" name="Total Assigned Time Worked (MINs)" dataDxfId="82" dataCellStyle="Hours">
      <calculatedColumnFormula>IFERROR(C8+D8+F8+H8,0)</calculatedColumnFormula>
    </tableColumn>
    <tableColumn id="7" xr3:uid="{00000000-0010-0000-0400-000007000000}" name="Total Assigned Time Worked (HRs)" dataDxfId="81">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imeSheet42567" displayName="TimeSheet42567" ref="B7:K38" totalsRowShown="0" headerRowDxfId="80" dataDxfId="79">
  <autoFilter ref="B7:K38" xr:uid="{00000000-0009-0000-0100-000006000000}"/>
  <tableColumns count="10">
    <tableColumn id="1" xr3:uid="{00000000-0010-0000-0500-000001000000}" name="Date(s)" dataDxfId="78" dataCellStyle="Date"/>
    <tableColumn id="2" xr3:uid="{00000000-0010-0000-0500-000002000000}" name="Time Before School (mins)" dataDxfId="77" dataCellStyle="Time"/>
    <tableColumn id="3" xr3:uid="{00000000-0010-0000-0500-000003000000}" name="Prep Time that was Assigned (not as instructional) (mins)" dataDxfId="76" dataCellStyle="Time"/>
    <tableColumn id="10" xr3:uid="{00000000-0010-0000-0500-00000A000000}" name="Additional Instructional Time Assigned (mins)"/>
    <tableColumn id="4" xr3:uid="{00000000-0010-0000-0500-000004000000}" name="Other Assigned Duties (mins)" dataDxfId="75" dataCellStyle="Time"/>
    <tableColumn id="5" xr3:uid="{00000000-0010-0000-0500-000005000000}" name="Note For Other Assigned Duties" dataDxfId="74" dataCellStyle="Normal 2"/>
    <tableColumn id="6" xr3:uid="{00000000-0010-0000-0500-000006000000}" name="Time After School     (mins)" dataDxfId="73" dataCellStyle="Hours"/>
    <tableColumn id="9" xr3:uid="{00000000-0010-0000-0500-000009000000}" name="Total Additional Instructional Time (Mins)" dataDxfId="72" dataCellStyle="Time">
      <calculatedColumnFormula>E8</calculatedColumnFormula>
    </tableColumn>
    <tableColumn id="8" xr3:uid="{00000000-0010-0000-0500-000008000000}" name="Total Assigned Time Worked (MINs)" dataDxfId="71" dataCellStyle="Hours">
      <calculatedColumnFormula>IFERROR(C8+D8+F8+H8,0)</calculatedColumnFormula>
    </tableColumn>
    <tableColumn id="7" xr3:uid="{00000000-0010-0000-0500-000007000000}" name="Total Assigned Time Worked (HRs)" dataDxfId="70">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imeSheet425678" displayName="TimeSheet425678" ref="B7:K36" totalsRowShown="0" headerRowDxfId="69" dataDxfId="68">
  <autoFilter ref="B7:K36" xr:uid="{00000000-0009-0000-0100-000007000000}"/>
  <tableColumns count="10">
    <tableColumn id="1" xr3:uid="{00000000-0010-0000-0600-000001000000}" name="Date(s)" dataDxfId="67" dataCellStyle="Date"/>
    <tableColumn id="2" xr3:uid="{00000000-0010-0000-0600-000002000000}" name="Time Before School (mins)" dataDxfId="66" dataCellStyle="Time"/>
    <tableColumn id="3" xr3:uid="{00000000-0010-0000-0600-000003000000}" name="Prep Time that was Assigned (not as instructional) (mins)" dataDxfId="65" dataCellStyle="Time"/>
    <tableColumn id="10" xr3:uid="{00000000-0010-0000-0600-00000A000000}" name="Additional Instructional Time Assigned (mins)"/>
    <tableColumn id="4" xr3:uid="{00000000-0010-0000-0600-000004000000}" name="Other Assigned Duties (mins)" dataDxfId="64" dataCellStyle="Time"/>
    <tableColumn id="5" xr3:uid="{00000000-0010-0000-0600-000005000000}" name="Note For Other Assigned Duties" dataDxfId="63" dataCellStyle="Normal 2"/>
    <tableColumn id="6" xr3:uid="{00000000-0010-0000-0600-000006000000}" name="Time After School     (mins)" dataDxfId="62" dataCellStyle="Hours"/>
    <tableColumn id="9" xr3:uid="{00000000-0010-0000-0600-000009000000}" name="Total Additional Instructional Time (Mins)" dataDxfId="61" dataCellStyle="Time">
      <calculatedColumnFormula>E8</calculatedColumnFormula>
    </tableColumn>
    <tableColumn id="8" xr3:uid="{00000000-0010-0000-0600-000008000000}" name="Total Assigned Time Worked (MINs)" dataDxfId="60" dataCellStyle="Hours">
      <calculatedColumnFormula>IFERROR(C8+D8+F8+H8,0)</calculatedColumnFormula>
    </tableColumn>
    <tableColumn id="7" xr3:uid="{00000000-0010-0000-0600-000007000000}" name="Total Assigned Time Worked (HRs)" dataDxfId="59">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imeSheet4256789" displayName="TimeSheet4256789" ref="B7:K38" totalsRowShown="0" headerRowDxfId="58" dataDxfId="57">
  <autoFilter ref="B7:K38" xr:uid="{00000000-0009-0000-0100-000008000000}"/>
  <tableColumns count="10">
    <tableColumn id="1" xr3:uid="{00000000-0010-0000-0700-000001000000}" name="Date(s)" dataDxfId="56" dataCellStyle="Date"/>
    <tableColumn id="2" xr3:uid="{00000000-0010-0000-0700-000002000000}" name="Time Before School (mins)" dataDxfId="55" dataCellStyle="Time"/>
    <tableColumn id="3" xr3:uid="{00000000-0010-0000-0700-000003000000}" name="Prep Time that was Assigned (not as instructional) (mins)" dataDxfId="54" dataCellStyle="Time"/>
    <tableColumn id="10" xr3:uid="{00000000-0010-0000-0700-00000A000000}" name="Additional Instructional Time Assigned (mins)" dataDxfId="53" dataCellStyle="Time"/>
    <tableColumn id="4" xr3:uid="{00000000-0010-0000-0700-000004000000}" name="Other Assigned Duties (mins)" dataDxfId="52" dataCellStyle="Time"/>
    <tableColumn id="5" xr3:uid="{00000000-0010-0000-0700-000005000000}" name="Note For Other Assigned Duties" dataDxfId="51" dataCellStyle="Normal 2"/>
    <tableColumn id="6" xr3:uid="{00000000-0010-0000-0700-000006000000}" name="Time After School     (mins)" dataDxfId="50" dataCellStyle="Hours"/>
    <tableColumn id="9" xr3:uid="{00000000-0010-0000-0700-000009000000}" name="Total Additional Instructional Time (Mins)" dataDxfId="49" dataCellStyle="Time">
      <calculatedColumnFormula>E8</calculatedColumnFormula>
    </tableColumn>
    <tableColumn id="8" xr3:uid="{00000000-0010-0000-0700-000008000000}" name="Total Assigned Time Worked (MINs)" dataDxfId="48" dataCellStyle="Hours">
      <calculatedColumnFormula>IFERROR(C8+D8+F8+H8,0)</calculatedColumnFormula>
    </tableColumn>
    <tableColumn id="7" xr3:uid="{00000000-0010-0000-0700-000007000000}" name="Total Assigned Time Worked (HRs)" dataDxfId="47">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imeSheet425678910" displayName="TimeSheet425678910" ref="B7:K38" totalsRowShown="0" headerRowDxfId="46" dataDxfId="45">
  <autoFilter ref="B7:K38" xr:uid="{00000000-0009-0000-0100-000009000000}"/>
  <tableColumns count="10">
    <tableColumn id="1" xr3:uid="{00000000-0010-0000-0800-000001000000}" name="Date(s)" dataDxfId="44" dataCellStyle="Date"/>
    <tableColumn id="2" xr3:uid="{00000000-0010-0000-0800-000002000000}" name="Time Before School (mins)" dataDxfId="43" dataCellStyle="Time"/>
    <tableColumn id="3" xr3:uid="{00000000-0010-0000-0800-000003000000}" name="Prep Time that was Assigned (not as instructional) (mins)" dataDxfId="42" dataCellStyle="Time"/>
    <tableColumn id="10" xr3:uid="{00000000-0010-0000-0800-00000A000000}" name="Additional Instructional Time Assigned (mins)"/>
    <tableColumn id="4" xr3:uid="{00000000-0010-0000-0800-000004000000}" name="Other Assigned Duties (mins)" dataDxfId="41" dataCellStyle="Time"/>
    <tableColumn id="5" xr3:uid="{00000000-0010-0000-0800-000005000000}" name="Note For Other Assigned Duties" dataDxfId="40" dataCellStyle="Normal 2"/>
    <tableColumn id="6" xr3:uid="{00000000-0010-0000-0800-000006000000}" name="Time After School     (mins)" dataDxfId="39" dataCellStyle="Hours"/>
    <tableColumn id="9" xr3:uid="{00000000-0010-0000-0800-000009000000}" name="Total Additional Instructional Time (Mins)" dataDxfId="38" dataCellStyle="Time">
      <calculatedColumnFormula>E8</calculatedColumnFormula>
    </tableColumn>
    <tableColumn id="8" xr3:uid="{00000000-0010-0000-0800-000008000000}" name="Total Assigned Time Worked (MINs)" dataDxfId="37" dataCellStyle="Hours">
      <calculatedColumnFormula>IFERROR(C8+D8+F8+H8,0)</calculatedColumnFormula>
    </tableColumn>
    <tableColumn id="7" xr3:uid="{00000000-0010-0000-0800-000007000000}" name="Total Assigned Time Worked (HRs)" dataDxfId="36">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3.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omments" Target="../comments14.xml"/><Relationship Id="rId4"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openxmlformats.org/officeDocument/2006/relationships/comments" Target="../comments15.xml"/><Relationship Id="rId4"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omments" Target="../comments16.xml"/><Relationship Id="rId4" Type="http://schemas.openxmlformats.org/officeDocument/2006/relationships/table" Target="../tables/table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5" Type="http://schemas.openxmlformats.org/officeDocument/2006/relationships/comments" Target="../comments17.xml"/><Relationship Id="rId4"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omments" Target="../comments18.xml"/><Relationship Id="rId4" Type="http://schemas.openxmlformats.org/officeDocument/2006/relationships/table" Target="../tables/table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comments" Target="../comments19.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comments" Target="../comments20.xml"/><Relationship Id="rId4" Type="http://schemas.openxmlformats.org/officeDocument/2006/relationships/table" Target="../tables/table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openxmlformats.org/officeDocument/2006/relationships/comments" Target="../comments21.xml"/><Relationship Id="rId4" Type="http://schemas.openxmlformats.org/officeDocument/2006/relationships/table" Target="../tables/table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 Id="rId5" Type="http://schemas.openxmlformats.org/officeDocument/2006/relationships/comments" Target="../comments22.xml"/><Relationship Id="rId4" Type="http://schemas.openxmlformats.org/officeDocument/2006/relationships/table" Target="../tables/table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 Id="rId5" Type="http://schemas.openxmlformats.org/officeDocument/2006/relationships/comments" Target="../comments23.xml"/><Relationship Id="rId4" Type="http://schemas.openxmlformats.org/officeDocument/2006/relationships/table" Target="../tables/table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 Id="rId5" Type="http://schemas.openxmlformats.org/officeDocument/2006/relationships/comments" Target="../comments24.xml"/><Relationship Id="rId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pageSetUpPr autoPageBreaks="0" fitToPage="1"/>
  </sheetPr>
  <dimension ref="A1:S47"/>
  <sheetViews>
    <sheetView showGridLines="0" tabSelected="1" zoomScale="60" zoomScaleNormal="60" workbookViewId="0">
      <selection activeCell="B6" sqref="B6"/>
    </sheetView>
  </sheetViews>
  <sheetFormatPr baseColWidth="10" defaultColWidth="8.83203125" defaultRowHeight="25.5" customHeight="1" thickBottom="1" x14ac:dyDescent="0.2"/>
  <cols>
    <col min="1" max="1" width="3" customWidth="1"/>
    <col min="2" max="2" width="28.83203125" customWidth="1"/>
    <col min="3" max="3" width="21.83203125" customWidth="1"/>
    <col min="4" max="4" width="16.83203125" customWidth="1"/>
    <col min="5" max="5" width="20.5" customWidth="1"/>
    <col min="6" max="6" width="24.5" customWidth="1"/>
    <col min="7" max="7" width="18" customWidth="1"/>
    <col min="8" max="8" width="5.1640625" customWidth="1"/>
    <col min="9" max="9" width="19.33203125" customWidth="1"/>
    <col min="10" max="10" width="2.1640625" customWidth="1"/>
    <col min="13" max="13" width="6" customWidth="1"/>
  </cols>
  <sheetData>
    <row r="1" spans="1:19" ht="48" customHeight="1" thickBot="1" x14ac:dyDescent="0.2">
      <c r="B1" s="334" t="s">
        <v>136</v>
      </c>
      <c r="C1" s="335"/>
      <c r="D1" s="351" t="s">
        <v>132</v>
      </c>
      <c r="E1" s="351"/>
      <c r="F1" s="352"/>
      <c r="G1" s="349" t="s">
        <v>143</v>
      </c>
      <c r="H1" s="331" t="s">
        <v>137</v>
      </c>
      <c r="I1" s="332"/>
      <c r="J1" s="10"/>
      <c r="O1" s="9"/>
      <c r="P1" s="330"/>
      <c r="Q1" s="330"/>
      <c r="R1" s="330"/>
      <c r="S1" s="10"/>
    </row>
    <row r="2" spans="1:19" ht="51" customHeight="1" thickBot="1" x14ac:dyDescent="0.2">
      <c r="A2" s="20"/>
      <c r="B2" s="336" t="s">
        <v>135</v>
      </c>
      <c r="C2" s="337"/>
      <c r="D2" s="353" t="s">
        <v>133</v>
      </c>
      <c r="E2" s="353"/>
      <c r="F2" s="354"/>
      <c r="G2" s="350"/>
      <c r="H2" s="343" t="s">
        <v>138</v>
      </c>
      <c r="I2" s="344"/>
      <c r="J2" s="325"/>
      <c r="K2" s="333"/>
      <c r="L2" s="333"/>
      <c r="M2" s="333"/>
      <c r="N2" s="10"/>
      <c r="O2" s="9"/>
      <c r="P2" s="330"/>
      <c r="Q2" s="330"/>
      <c r="R2" s="330"/>
      <c r="S2" s="10"/>
    </row>
    <row r="3" spans="1:19" ht="99.75" customHeight="1" thickTop="1" thickBot="1" x14ac:dyDescent="0.2">
      <c r="A3" s="355" t="s">
        <v>54</v>
      </c>
      <c r="B3" s="61" t="s">
        <v>117</v>
      </c>
      <c r="C3" s="103">
        <f>G7+G12</f>
        <v>0</v>
      </c>
      <c r="D3" s="64" t="s">
        <v>71</v>
      </c>
      <c r="E3" s="61" t="s">
        <v>84</v>
      </c>
      <c r="F3" s="143">
        <f>IFERROR(AVERAGE(August!D2,September!D2,October!D2,November!D2,December!D2,January!D2,February!D2,March!D2,April!D2,May!D2,June!D2,July!D2),0)</f>
        <v>0</v>
      </c>
      <c r="G3" s="144" t="s">
        <v>134</v>
      </c>
      <c r="H3" s="347" t="s">
        <v>140</v>
      </c>
      <c r="I3" s="348"/>
      <c r="J3" s="10"/>
      <c r="K3" s="12"/>
      <c r="L3" s="12"/>
      <c r="M3" s="12"/>
      <c r="P3" s="12"/>
      <c r="Q3" s="12"/>
      <c r="R3" s="12"/>
    </row>
    <row r="4" spans="1:19" ht="83.25" customHeight="1" thickTop="1" thickBot="1" x14ac:dyDescent="0.2">
      <c r="A4" s="356"/>
      <c r="B4" s="84" t="s">
        <v>118</v>
      </c>
      <c r="C4" s="110">
        <f>July!E6</f>
        <v>0</v>
      </c>
      <c r="D4" s="64" t="s">
        <v>71</v>
      </c>
      <c r="E4" s="283" t="s">
        <v>108</v>
      </c>
      <c r="F4" s="135">
        <f>F3*1200</f>
        <v>0</v>
      </c>
      <c r="G4" s="345" t="s">
        <v>119</v>
      </c>
      <c r="H4" s="346"/>
      <c r="I4" s="136">
        <f>(1200*$F$3)-($C$3+$C$4)</f>
        <v>0</v>
      </c>
      <c r="J4" s="10"/>
    </row>
    <row r="5" spans="1:19" ht="73.5" customHeight="1" thickTop="1" thickBot="1" x14ac:dyDescent="0.2">
      <c r="A5" s="356"/>
      <c r="B5" s="62" t="s">
        <v>20</v>
      </c>
      <c r="C5" s="38" t="s">
        <v>103</v>
      </c>
      <c r="D5" s="39" t="s">
        <v>102</v>
      </c>
      <c r="E5" s="60" t="s">
        <v>73</v>
      </c>
      <c r="F5" s="63" t="s">
        <v>74</v>
      </c>
      <c r="G5" s="358" t="s">
        <v>57</v>
      </c>
      <c r="H5" s="359"/>
      <c r="I5" s="360"/>
      <c r="J5" s="10"/>
    </row>
    <row r="6" spans="1:19" ht="25.5" customHeight="1" thickTop="1" thickBot="1" x14ac:dyDescent="0.2">
      <c r="A6" s="355" t="s">
        <v>54</v>
      </c>
      <c r="B6" s="121" t="s">
        <v>29</v>
      </c>
      <c r="C6" s="40">
        <f>'Mon-Day 1'!C2</f>
        <v>0</v>
      </c>
      <c r="D6" s="41">
        <f>'Mon-Day 1'!F2</f>
        <v>0</v>
      </c>
      <c r="E6" s="50">
        <v>0</v>
      </c>
      <c r="F6" s="55">
        <f t="shared" ref="F6:F13" si="0">(C6+D6)*E6</f>
        <v>0</v>
      </c>
      <c r="G6" s="371">
        <f>IFERROR((C6*$E$6)+(C7*$E$7)+(C8*$E$8)+(C9*$E$9)+(C10*$E$10)+(C11*$E$11)+(C12*$E$12)+(C13*$E$13)+(C14*$E$14)+(C15*$E$15)+(C16*$E$16),0)</f>
        <v>0</v>
      </c>
      <c r="H6" s="372"/>
      <c r="I6" s="323" t="s">
        <v>70</v>
      </c>
      <c r="J6" s="10" t="s">
        <v>0</v>
      </c>
    </row>
    <row r="7" spans="1:19" ht="34.5" customHeight="1" thickBot="1" x14ac:dyDescent="0.2">
      <c r="A7" s="356"/>
      <c r="B7" s="122" t="s">
        <v>30</v>
      </c>
      <c r="C7" s="42">
        <f>'Tue-Day 2'!C2</f>
        <v>0</v>
      </c>
      <c r="D7" s="46">
        <f>'Tue-Day 2'!F2</f>
        <v>0</v>
      </c>
      <c r="E7" s="51">
        <v>0</v>
      </c>
      <c r="F7" s="56">
        <f t="shared" si="0"/>
        <v>0</v>
      </c>
      <c r="G7" s="373">
        <f>G6/60</f>
        <v>0</v>
      </c>
      <c r="H7" s="374"/>
      <c r="I7" s="324" t="s">
        <v>71</v>
      </c>
      <c r="J7" s="10" t="s">
        <v>0</v>
      </c>
    </row>
    <row r="8" spans="1:19" ht="27.75" customHeight="1" thickBot="1" x14ac:dyDescent="0.2">
      <c r="A8" s="356"/>
      <c r="B8" s="123" t="s">
        <v>23</v>
      </c>
      <c r="C8" s="43">
        <f>'Wed-Day 3'!C2</f>
        <v>0</v>
      </c>
      <c r="D8" s="47">
        <f>'Wed-Day 3'!F2</f>
        <v>0</v>
      </c>
      <c r="E8" s="52">
        <v>0</v>
      </c>
      <c r="F8" s="57">
        <f t="shared" si="0"/>
        <v>0</v>
      </c>
      <c r="G8" s="361" t="s">
        <v>85</v>
      </c>
      <c r="H8" s="362"/>
      <c r="I8" s="363"/>
      <c r="J8" s="10"/>
    </row>
    <row r="9" spans="1:19" ht="24.75" customHeight="1" thickBot="1" x14ac:dyDescent="0.2">
      <c r="A9" s="356"/>
      <c r="B9" s="124" t="s">
        <v>31</v>
      </c>
      <c r="C9" s="44">
        <f>'Thu-Day 4'!C2</f>
        <v>0</v>
      </c>
      <c r="D9" s="48">
        <f>'Thu-Day 4'!F2</f>
        <v>0</v>
      </c>
      <c r="E9" s="53">
        <v>0</v>
      </c>
      <c r="F9" s="58">
        <f t="shared" si="0"/>
        <v>0</v>
      </c>
      <c r="G9" s="361"/>
      <c r="H9" s="362"/>
      <c r="I9" s="363"/>
      <c r="J9" s="10"/>
    </row>
    <row r="10" spans="1:19" ht="25.5" customHeight="1" thickBot="1" x14ac:dyDescent="0.2">
      <c r="A10" s="356"/>
      <c r="B10" s="125" t="s">
        <v>32</v>
      </c>
      <c r="C10" s="45">
        <f>'Fri-Day 5'!C2</f>
        <v>0</v>
      </c>
      <c r="D10" s="49">
        <f>'Fri-Day 5'!F2</f>
        <v>0</v>
      </c>
      <c r="E10" s="54">
        <v>0</v>
      </c>
      <c r="F10" s="59">
        <f t="shared" si="0"/>
        <v>0</v>
      </c>
      <c r="G10" s="339">
        <f>IFERROR((D6*$E$6)+(D7*$E$7)+(D8*$E$8)+(D9*$E$9)+(D10*$E$10)+(D11*$E$11)+(D12*$E$12)+(D13*$E$13)+(D14*$E$14)+(D15*$E$15)+(D16*$E$16),0)</f>
        <v>0</v>
      </c>
      <c r="H10" s="340"/>
      <c r="I10" s="338" t="s">
        <v>70</v>
      </c>
      <c r="J10" s="10"/>
    </row>
    <row r="11" spans="1:19" ht="24.75" customHeight="1" thickBot="1" x14ac:dyDescent="0.2">
      <c r="A11" s="356"/>
      <c r="B11" s="126" t="s">
        <v>21</v>
      </c>
      <c r="C11" s="78">
        <f>'Day 6'!C2</f>
        <v>0</v>
      </c>
      <c r="D11" s="79">
        <f>'Day 6'!F2</f>
        <v>0</v>
      </c>
      <c r="E11" s="80">
        <v>0</v>
      </c>
      <c r="F11" s="81">
        <f t="shared" si="0"/>
        <v>0</v>
      </c>
      <c r="G11" s="339"/>
      <c r="H11" s="340"/>
      <c r="I11" s="338"/>
      <c r="J11" s="10"/>
    </row>
    <row r="12" spans="1:19" ht="24.75" customHeight="1" thickBot="1" x14ac:dyDescent="0.2">
      <c r="A12" s="356"/>
      <c r="B12" s="127" t="s">
        <v>99</v>
      </c>
      <c r="C12" s="104">
        <f>'Extra Day A'!C2</f>
        <v>0</v>
      </c>
      <c r="D12" s="105">
        <f>'Extra Day A'!F2</f>
        <v>0</v>
      </c>
      <c r="E12" s="50">
        <v>0</v>
      </c>
      <c r="F12" s="106">
        <f t="shared" si="0"/>
        <v>0</v>
      </c>
      <c r="G12" s="341">
        <f>G10/60</f>
        <v>0</v>
      </c>
      <c r="H12" s="342"/>
      <c r="I12" s="338" t="s">
        <v>71</v>
      </c>
      <c r="J12" s="10"/>
    </row>
    <row r="13" spans="1:19" ht="24" customHeight="1" thickBot="1" x14ac:dyDescent="0.2">
      <c r="A13" s="356"/>
      <c r="B13" s="128" t="s">
        <v>100</v>
      </c>
      <c r="C13" s="107">
        <f>'Extra Day B'!C2</f>
        <v>0</v>
      </c>
      <c r="D13" s="108">
        <f>'Extra Day B'!F2</f>
        <v>0</v>
      </c>
      <c r="E13" s="50">
        <v>0</v>
      </c>
      <c r="F13" s="55">
        <f t="shared" si="0"/>
        <v>0</v>
      </c>
      <c r="G13" s="341"/>
      <c r="H13" s="342"/>
      <c r="I13" s="338"/>
      <c r="J13" s="10"/>
    </row>
    <row r="14" spans="1:19" ht="24" customHeight="1" thickBot="1" x14ac:dyDescent="0.2">
      <c r="A14" s="356"/>
      <c r="B14" s="129" t="s">
        <v>101</v>
      </c>
      <c r="C14" s="113">
        <f>'Extra Day C'!C2</f>
        <v>0</v>
      </c>
      <c r="D14" s="114">
        <f>'Extra Day C'!F2</f>
        <v>0</v>
      </c>
      <c r="E14" s="50">
        <v>0</v>
      </c>
      <c r="F14" s="112">
        <f t="shared" ref="F14:F15" si="1">(C14+D14)*E14</f>
        <v>0</v>
      </c>
      <c r="G14" s="361" t="s">
        <v>111</v>
      </c>
      <c r="H14" s="362"/>
      <c r="I14" s="363"/>
      <c r="J14" s="10"/>
    </row>
    <row r="15" spans="1:19" ht="30.75" customHeight="1" thickBot="1" x14ac:dyDescent="0.2">
      <c r="A15" s="356"/>
      <c r="B15" s="130" t="s">
        <v>87</v>
      </c>
      <c r="C15" s="92">
        <f>'Early Dismissal 1'!C2</f>
        <v>0</v>
      </c>
      <c r="D15" s="93">
        <f>'Early Dismissal 1'!F2</f>
        <v>0</v>
      </c>
      <c r="E15" s="53">
        <v>0</v>
      </c>
      <c r="F15" s="109">
        <f t="shared" si="1"/>
        <v>0</v>
      </c>
      <c r="G15" s="361"/>
      <c r="H15" s="362"/>
      <c r="I15" s="363"/>
      <c r="J15" s="10"/>
    </row>
    <row r="16" spans="1:19" ht="39.75" customHeight="1" thickBot="1" x14ac:dyDescent="0.2">
      <c r="A16" s="356"/>
      <c r="B16" s="131" t="s">
        <v>88</v>
      </c>
      <c r="C16" s="116">
        <f>'Early Dismissal 2'!C2</f>
        <v>0</v>
      </c>
      <c r="D16" s="117">
        <f>'Early Dismissal 2'!F2</f>
        <v>0</v>
      </c>
      <c r="E16" s="111">
        <v>0</v>
      </c>
      <c r="F16" s="115">
        <f t="shared" ref="F16" si="2">(C16+D16)*E16</f>
        <v>0</v>
      </c>
      <c r="G16" s="364">
        <f>IFERROR(August!C6+September!C6+October!C6+November!C6+December!C6+January!C6+February!C6+March!C6+April!C6+May!C6+June!C6+July!C6,0)</f>
        <v>0</v>
      </c>
      <c r="H16" s="365"/>
      <c r="I16" s="366"/>
      <c r="J16" s="10"/>
    </row>
    <row r="17" spans="1:10" ht="32.25" customHeight="1" thickTop="1" thickBot="1" x14ac:dyDescent="0.2">
      <c r="A17" s="356"/>
      <c r="B17" s="138"/>
      <c r="C17" s="137"/>
      <c r="D17" s="137" t="s">
        <v>109</v>
      </c>
      <c r="E17" s="139">
        <f>SUM(E6:E16)</f>
        <v>0</v>
      </c>
      <c r="F17" s="139">
        <f>SUM(F6:F16)</f>
        <v>0</v>
      </c>
      <c r="G17" s="140"/>
      <c r="H17" s="141"/>
      <c r="I17" s="142"/>
      <c r="J17" s="10"/>
    </row>
    <row r="18" spans="1:10" ht="54" customHeight="1" thickTop="1" thickBot="1" x14ac:dyDescent="0.2">
      <c r="A18" s="357"/>
      <c r="B18" s="367" t="s">
        <v>141</v>
      </c>
      <c r="C18" s="368"/>
      <c r="D18" s="368"/>
      <c r="E18" s="368"/>
      <c r="F18" s="146">
        <f>IFERROR(G7+G16,0)</f>
        <v>0</v>
      </c>
      <c r="G18" s="369" t="s">
        <v>142</v>
      </c>
      <c r="H18" s="370"/>
      <c r="I18" s="145">
        <f>IFERROR((F3*#REF!)-F18,0)</f>
        <v>0</v>
      </c>
      <c r="J18" s="10"/>
    </row>
    <row r="19" spans="1:10" ht="36" customHeight="1" thickTop="1" thickBot="1" x14ac:dyDescent="0.2">
      <c r="A19" s="82"/>
      <c r="B19" s="378" t="s">
        <v>72</v>
      </c>
      <c r="C19" s="379"/>
      <c r="D19" s="379"/>
      <c r="E19" s="379"/>
      <c r="F19" s="379"/>
      <c r="G19" s="379"/>
      <c r="H19" s="379"/>
      <c r="I19" s="380"/>
      <c r="J19" s="10"/>
    </row>
    <row r="20" spans="1:10" ht="25.5" customHeight="1" thickBot="1" x14ac:dyDescent="0.2">
      <c r="A20" s="82"/>
      <c r="B20" s="381"/>
      <c r="C20" s="382"/>
      <c r="D20" s="382"/>
      <c r="E20" s="382"/>
      <c r="F20" s="382"/>
      <c r="G20" s="382"/>
      <c r="H20" s="382"/>
      <c r="I20" s="383"/>
      <c r="J20" s="10"/>
    </row>
    <row r="21" spans="1:10" ht="25.5" customHeight="1" thickBot="1" x14ac:dyDescent="0.2">
      <c r="A21" s="82"/>
      <c r="B21" s="393" t="s">
        <v>51</v>
      </c>
      <c r="C21" s="394"/>
      <c r="D21" s="395"/>
      <c r="E21" s="384" t="s">
        <v>41</v>
      </c>
      <c r="F21" s="385"/>
      <c r="G21" s="385"/>
      <c r="H21" s="385"/>
      <c r="I21" s="386"/>
    </row>
    <row r="22" spans="1:10" ht="27.75" customHeight="1" thickBot="1" x14ac:dyDescent="0.2">
      <c r="A22" s="82"/>
      <c r="B22" s="396" t="s">
        <v>42</v>
      </c>
      <c r="C22" s="397"/>
      <c r="D22" s="398"/>
      <c r="E22" s="387" t="s">
        <v>43</v>
      </c>
      <c r="F22" s="388"/>
      <c r="G22" s="388"/>
      <c r="H22" s="388"/>
      <c r="I22" s="389"/>
    </row>
    <row r="23" spans="1:10" ht="25.5" customHeight="1" thickBot="1" x14ac:dyDescent="0.2">
      <c r="A23" s="9"/>
      <c r="B23" s="375" t="s">
        <v>44</v>
      </c>
      <c r="C23" s="376"/>
      <c r="D23" s="377"/>
      <c r="E23" s="390" t="s">
        <v>45</v>
      </c>
      <c r="F23" s="391"/>
      <c r="G23" s="391"/>
      <c r="H23" s="391"/>
      <c r="I23" s="392"/>
    </row>
    <row r="24" spans="1:10" ht="25.5" customHeight="1" thickBot="1" x14ac:dyDescent="0.2">
      <c r="A24" s="9"/>
      <c r="B24" s="411" t="s">
        <v>46</v>
      </c>
      <c r="C24" s="412"/>
      <c r="D24" s="413"/>
      <c r="E24" s="414" t="s">
        <v>47</v>
      </c>
      <c r="F24" s="415"/>
      <c r="G24" s="415"/>
      <c r="H24" s="415"/>
      <c r="I24" s="416"/>
    </row>
    <row r="25" spans="1:10" ht="25.5" customHeight="1" thickBot="1" x14ac:dyDescent="0.2">
      <c r="A25" s="9"/>
      <c r="B25" s="408" t="s">
        <v>48</v>
      </c>
      <c r="C25" s="409"/>
      <c r="D25" s="410"/>
      <c r="E25" s="405" t="s">
        <v>49</v>
      </c>
      <c r="F25" s="406"/>
      <c r="G25" s="406"/>
      <c r="H25" s="406"/>
      <c r="I25" s="407"/>
    </row>
    <row r="26" spans="1:10" ht="29.25" customHeight="1" thickBot="1" x14ac:dyDescent="0.2">
      <c r="A26" s="9"/>
      <c r="B26" s="402" t="s">
        <v>50</v>
      </c>
      <c r="C26" s="403"/>
      <c r="D26" s="404"/>
      <c r="E26" s="399" t="s">
        <v>113</v>
      </c>
      <c r="F26" s="400"/>
      <c r="G26" s="400"/>
      <c r="H26" s="400"/>
      <c r="I26" s="401"/>
    </row>
    <row r="27" spans="1:10" ht="25.5" customHeight="1" thickBot="1" x14ac:dyDescent="0.2">
      <c r="A27" s="9"/>
      <c r="E27" s="12"/>
      <c r="F27" s="12"/>
      <c r="G27" s="12"/>
      <c r="H27" s="12"/>
      <c r="I27" s="12"/>
    </row>
    <row r="28" spans="1:10" ht="25.5" customHeight="1" thickBot="1" x14ac:dyDescent="0.2">
      <c r="A28" s="9"/>
    </row>
    <row r="29" spans="1:10" ht="25.5" customHeight="1" thickBot="1" x14ac:dyDescent="0.2">
      <c r="A29" s="9"/>
    </row>
    <row r="30" spans="1:10" ht="25.5" customHeight="1" thickBot="1" x14ac:dyDescent="0.2">
      <c r="A30" s="9"/>
    </row>
    <row r="31" spans="1:10" ht="25.5" customHeight="1" thickBot="1" x14ac:dyDescent="0.2">
      <c r="A31" s="9"/>
    </row>
    <row r="32" spans="1:10" ht="25.5" customHeight="1" thickBot="1" x14ac:dyDescent="0.2">
      <c r="A32" s="9"/>
    </row>
    <row r="33" spans="1:9" ht="28.5" customHeight="1" thickBot="1" x14ac:dyDescent="0.2">
      <c r="A33" s="9"/>
    </row>
    <row r="34" spans="1:9" ht="25.5" customHeight="1" thickBot="1" x14ac:dyDescent="0.2">
      <c r="A34" s="9"/>
    </row>
    <row r="35" spans="1:9" ht="25.5" customHeight="1" thickBot="1" x14ac:dyDescent="0.2">
      <c r="A35" s="9"/>
      <c r="B35" s="13"/>
      <c r="C35" s="14"/>
      <c r="D35" s="14"/>
      <c r="E35" s="15"/>
      <c r="F35" s="16"/>
      <c r="G35" s="16"/>
      <c r="H35" s="10"/>
    </row>
    <row r="36" spans="1:9" ht="25.5" customHeight="1" thickBot="1" x14ac:dyDescent="0.2">
      <c r="A36" s="9"/>
      <c r="B36" s="13"/>
      <c r="C36" s="14"/>
      <c r="D36" s="14"/>
      <c r="E36" s="15"/>
      <c r="F36" s="16"/>
      <c r="G36" s="16"/>
      <c r="H36" s="10"/>
    </row>
    <row r="37" spans="1:9" ht="25.5" customHeight="1" thickBot="1" x14ac:dyDescent="0.2">
      <c r="A37" s="9"/>
      <c r="B37" s="13"/>
      <c r="C37" s="14"/>
      <c r="D37" s="14"/>
      <c r="E37" s="15"/>
      <c r="F37" s="16"/>
      <c r="G37" s="16"/>
      <c r="H37" s="10"/>
    </row>
    <row r="38" spans="1:9" ht="25.5" customHeight="1" thickBot="1" x14ac:dyDescent="0.2">
      <c r="A38" s="9"/>
      <c r="B38" s="13"/>
      <c r="C38" s="14"/>
      <c r="D38" s="14"/>
      <c r="E38" s="15"/>
      <c r="F38" s="16"/>
      <c r="G38" s="16"/>
      <c r="H38" s="11"/>
      <c r="I38" s="7"/>
    </row>
    <row r="39" spans="1:9" ht="25.5" customHeight="1" thickBot="1" x14ac:dyDescent="0.2">
      <c r="A39" s="9"/>
      <c r="B39" s="13"/>
      <c r="C39" s="14"/>
      <c r="D39" s="14"/>
      <c r="E39" s="15"/>
      <c r="F39" s="16"/>
      <c r="G39" s="16"/>
      <c r="H39" s="11"/>
      <c r="I39" s="7"/>
    </row>
    <row r="40" spans="1:9" ht="25.5" customHeight="1" thickBot="1" x14ac:dyDescent="0.2">
      <c r="A40" s="9"/>
      <c r="B40" s="13"/>
      <c r="C40" s="14"/>
      <c r="D40" s="14"/>
      <c r="E40" s="15"/>
      <c r="F40" s="16"/>
      <c r="G40" s="16"/>
      <c r="H40" s="11"/>
      <c r="I40" s="7"/>
    </row>
    <row r="41" spans="1:9" ht="25.5" customHeight="1" thickBot="1" x14ac:dyDescent="0.2">
      <c r="A41" s="9"/>
      <c r="B41" s="13"/>
      <c r="C41" s="14"/>
      <c r="D41" s="14"/>
      <c r="E41" s="15"/>
      <c r="F41" s="16"/>
      <c r="G41" s="16"/>
      <c r="H41" s="10"/>
    </row>
    <row r="42" spans="1:9" ht="25.5" customHeight="1" thickBot="1" x14ac:dyDescent="0.2">
      <c r="A42" s="9"/>
      <c r="B42" s="13"/>
      <c r="C42" s="14"/>
      <c r="D42" s="14"/>
      <c r="E42" s="15"/>
      <c r="F42" s="16"/>
      <c r="G42" s="16"/>
      <c r="H42" s="10"/>
    </row>
    <row r="43" spans="1:9" ht="25.5" customHeight="1" thickBot="1" x14ac:dyDescent="0.2">
      <c r="A43" s="9"/>
      <c r="B43" s="13"/>
      <c r="C43" s="14"/>
      <c r="D43" s="14"/>
      <c r="E43" s="15"/>
      <c r="F43" s="16"/>
      <c r="G43" s="16"/>
      <c r="H43" s="10"/>
    </row>
    <row r="44" spans="1:9" ht="25.5" customHeight="1" thickBot="1" x14ac:dyDescent="0.2">
      <c r="A44" s="9"/>
      <c r="B44" s="17"/>
      <c r="C44" s="16"/>
      <c r="D44" s="18"/>
      <c r="E44" s="19"/>
      <c r="F44" s="16"/>
      <c r="G44" s="16"/>
      <c r="H44" s="10"/>
    </row>
    <row r="45" spans="1:9" ht="25.5" customHeight="1" thickBot="1" x14ac:dyDescent="0.2">
      <c r="B45" s="12"/>
      <c r="C45" s="12"/>
      <c r="D45" s="12"/>
      <c r="E45" s="12"/>
      <c r="F45" s="12"/>
      <c r="G45" s="12"/>
    </row>
    <row r="46" spans="1:9" ht="25.5" customHeight="1" x14ac:dyDescent="0.15"/>
    <row r="47" spans="1:9" ht="25.5" customHeight="1" x14ac:dyDescent="0.15"/>
  </sheetData>
  <sheetProtection formatColumns="0"/>
  <mergeCells count="39">
    <mergeCell ref="E26:I26"/>
    <mergeCell ref="B26:D26"/>
    <mergeCell ref="E25:I25"/>
    <mergeCell ref="B25:D25"/>
    <mergeCell ref="B24:D24"/>
    <mergeCell ref="E24:I24"/>
    <mergeCell ref="B23:D23"/>
    <mergeCell ref="B19:I20"/>
    <mergeCell ref="E21:I21"/>
    <mergeCell ref="E22:I22"/>
    <mergeCell ref="E23:I23"/>
    <mergeCell ref="B21:D21"/>
    <mergeCell ref="B22:D22"/>
    <mergeCell ref="A6:A18"/>
    <mergeCell ref="G5:I5"/>
    <mergeCell ref="G8:I9"/>
    <mergeCell ref="G14:I15"/>
    <mergeCell ref="G16:I16"/>
    <mergeCell ref="B18:E18"/>
    <mergeCell ref="G18:H18"/>
    <mergeCell ref="G6:H6"/>
    <mergeCell ref="G7:H7"/>
    <mergeCell ref="I10:I11"/>
    <mergeCell ref="A3:A5"/>
    <mergeCell ref="I12:I13"/>
    <mergeCell ref="G10:H11"/>
    <mergeCell ref="G12:H13"/>
    <mergeCell ref="H2:I2"/>
    <mergeCell ref="G4:H4"/>
    <mergeCell ref="H3:I3"/>
    <mergeCell ref="G1:G2"/>
    <mergeCell ref="P1:P2"/>
    <mergeCell ref="Q1:R2"/>
    <mergeCell ref="H1:I1"/>
    <mergeCell ref="K2:M2"/>
    <mergeCell ref="B1:C1"/>
    <mergeCell ref="B2:C2"/>
    <mergeCell ref="D1:F1"/>
    <mergeCell ref="D2:F2"/>
  </mergeCells>
  <dataValidations disablePrompts="1" count="2">
    <dataValidation type="decimal" allowBlank="1" showInputMessage="1" showErrorMessage="1" error="This cell requires you to enter the number of times this day repeats through the year." prompt="Number of Occurrences Column Tip: Enter the number of times each of these days repeat for the school year.  If there are no occurrences, please put a &quot;0&quot;." sqref="E6:E16" xr:uid="{00000000-0002-0000-0000-000000000000}">
      <formula1>0</formula1>
      <formula2>50</formula2>
    </dataValidation>
    <dataValidation type="decimal" allowBlank="1" showInputMessage="1" showErrorMessage="1" error="This cell requires you to enter the number of times this day repeats through the year." prompt="This is total number of occurences, which should be equal to your total number of instruction." sqref="E17:F17" xr:uid="{00000000-0002-0000-0000-000001000000}">
      <formula1>0</formula1>
      <formula2>50</formula2>
    </dataValidation>
  </dataValidations>
  <hyperlinks>
    <hyperlink ref="B6" location="'Mon-Day 1'!A1" display="Monday  |  Day 1" xr:uid="{00000000-0004-0000-0000-000000000000}"/>
    <hyperlink ref="B7" location="'Tue-Day 2'!A1" display="Tuesday  |  Day 2" xr:uid="{00000000-0004-0000-0000-000001000000}"/>
    <hyperlink ref="B8" location="'Wed-Day 3'!A1" display="Wednesday  |  Day 3" xr:uid="{00000000-0004-0000-0000-000002000000}"/>
    <hyperlink ref="B9" location="'Thu-Day 4'!A1" display="Thursday  |  Day 4" xr:uid="{00000000-0004-0000-0000-000003000000}"/>
    <hyperlink ref="B10" location="'Fri-Day 5'!A1" display="Friday  |  Day 5" xr:uid="{00000000-0004-0000-0000-000004000000}"/>
    <hyperlink ref="B11" location="'Day 6'!A1" display="Day 6" xr:uid="{00000000-0004-0000-0000-000005000000}"/>
    <hyperlink ref="E21" location="September!ColumnTitle1" display="September" xr:uid="{00000000-0004-0000-0000-000006000000}"/>
    <hyperlink ref="B21" location="August!Print_Titles" display="August" xr:uid="{00000000-0004-0000-0000-000007000000}"/>
    <hyperlink ref="C21" location="August!Print_Titles" display="August!Print_Titles" xr:uid="{00000000-0004-0000-0000-000008000000}"/>
    <hyperlink ref="D21" location="August!Print_Titles" display="August!Print_Titles" xr:uid="{00000000-0004-0000-0000-000009000000}"/>
    <hyperlink ref="F21" location="September!ColumnTitle1" display="September!ColumnTitle1" xr:uid="{00000000-0004-0000-0000-00000A000000}"/>
    <hyperlink ref="G21" location="September!ColumnTitle1" display="September!ColumnTitle1" xr:uid="{00000000-0004-0000-0000-00000B000000}"/>
    <hyperlink ref="H21" location="September!ColumnTitle1" display="September!ColumnTitle1" xr:uid="{00000000-0004-0000-0000-00000C000000}"/>
    <hyperlink ref="I21" location="September!ColumnTitle1" display="September!ColumnTitle1" xr:uid="{00000000-0004-0000-0000-00000D000000}"/>
    <hyperlink ref="B22" location="October!A1" display="October" xr:uid="{00000000-0004-0000-0000-00000E000000}"/>
    <hyperlink ref="C22" location="October!A1" display="October!A1" xr:uid="{00000000-0004-0000-0000-00000F000000}"/>
    <hyperlink ref="D22" location="October!A1" display="October!A1" xr:uid="{00000000-0004-0000-0000-000010000000}"/>
    <hyperlink ref="E22" location="November!A1" display="November" xr:uid="{00000000-0004-0000-0000-000011000000}"/>
    <hyperlink ref="F22" location="November!A1" display="November!A1" xr:uid="{00000000-0004-0000-0000-000012000000}"/>
    <hyperlink ref="G22" location="November!A1" display="November!A1" xr:uid="{00000000-0004-0000-0000-000013000000}"/>
    <hyperlink ref="H22" location="November!A1" display="November!A1" xr:uid="{00000000-0004-0000-0000-000014000000}"/>
    <hyperlink ref="I22" location="November!A1" display="November!A1" xr:uid="{00000000-0004-0000-0000-000015000000}"/>
    <hyperlink ref="B23" location="December!A1" display="December" xr:uid="{00000000-0004-0000-0000-000016000000}"/>
    <hyperlink ref="C23" location="December!A1" display="December!A1" xr:uid="{00000000-0004-0000-0000-000017000000}"/>
    <hyperlink ref="D23" location="December!A1" display="December!A1" xr:uid="{00000000-0004-0000-0000-000018000000}"/>
    <hyperlink ref="E23" location="January!A1" display="January" xr:uid="{00000000-0004-0000-0000-000019000000}"/>
    <hyperlink ref="F23" location="January!A1" display="January!A1" xr:uid="{00000000-0004-0000-0000-00001A000000}"/>
    <hyperlink ref="G23" location="January!A1" display="January!A1" xr:uid="{00000000-0004-0000-0000-00001B000000}"/>
    <hyperlink ref="H23" location="January!A1" display="January!A1" xr:uid="{00000000-0004-0000-0000-00001C000000}"/>
    <hyperlink ref="I23" location="January!A1" display="January!A1" xr:uid="{00000000-0004-0000-0000-00001D000000}"/>
    <hyperlink ref="B24" location="February!A1" display="February" xr:uid="{00000000-0004-0000-0000-00001E000000}"/>
    <hyperlink ref="C24" location="February!A1" display="February!A1" xr:uid="{00000000-0004-0000-0000-00001F000000}"/>
    <hyperlink ref="D24" location="February!A1" display="February!A1" xr:uid="{00000000-0004-0000-0000-000020000000}"/>
    <hyperlink ref="E24" location="March!A1" display="March" xr:uid="{00000000-0004-0000-0000-000021000000}"/>
    <hyperlink ref="F24" location="March!A1" display="March!A1" xr:uid="{00000000-0004-0000-0000-000022000000}"/>
    <hyperlink ref="G24" location="March!A1" display="March!A1" xr:uid="{00000000-0004-0000-0000-000023000000}"/>
    <hyperlink ref="H24" location="March!A1" display="March!A1" xr:uid="{00000000-0004-0000-0000-000024000000}"/>
    <hyperlink ref="I24" location="March!A1" display="March!A1" xr:uid="{00000000-0004-0000-0000-000025000000}"/>
    <hyperlink ref="B25" location="April!A1" display="April" xr:uid="{00000000-0004-0000-0000-000026000000}"/>
    <hyperlink ref="C25" location="April!A1" display="April!A1" xr:uid="{00000000-0004-0000-0000-000027000000}"/>
    <hyperlink ref="D25" location="April!A1" display="April!A1" xr:uid="{00000000-0004-0000-0000-000028000000}"/>
    <hyperlink ref="E25" location="May!A1" display="May" xr:uid="{00000000-0004-0000-0000-000029000000}"/>
    <hyperlink ref="F25" location="May!A1" display="May!A1" xr:uid="{00000000-0004-0000-0000-00002A000000}"/>
    <hyperlink ref="G25" location="May!A1" display="May!A1" xr:uid="{00000000-0004-0000-0000-00002B000000}"/>
    <hyperlink ref="H25" location="May!A1" display="May!A1" xr:uid="{00000000-0004-0000-0000-00002C000000}"/>
    <hyperlink ref="I25" location="May!A1" display="May!A1" xr:uid="{00000000-0004-0000-0000-00002D000000}"/>
    <hyperlink ref="B26" location="June!A1" display="June" xr:uid="{00000000-0004-0000-0000-00002E000000}"/>
    <hyperlink ref="C26" location="June!A1" display="June!A1" xr:uid="{00000000-0004-0000-0000-00002F000000}"/>
    <hyperlink ref="D26" location="June!A1" display="June!A1" xr:uid="{00000000-0004-0000-0000-000030000000}"/>
    <hyperlink ref="B15" location="'Early Dismissal 1'!A1" display="Early Dismissal 1" xr:uid="{00000000-0004-0000-0000-000031000000}"/>
    <hyperlink ref="B16" location="'Early Dismissal 2'!A1" display="Early Dismissal 2" xr:uid="{00000000-0004-0000-0000-000032000000}"/>
    <hyperlink ref="B12" location="'Extra Day A'!A1" display="Extra Day A" xr:uid="{00000000-0004-0000-0000-000033000000}"/>
    <hyperlink ref="B13" location="'Extra Day B'!A1" display="Extra Day B" xr:uid="{00000000-0004-0000-0000-000034000000}"/>
    <hyperlink ref="B14" location="'Extra Day C'!A1" display="Extra Day C" xr:uid="{00000000-0004-0000-0000-000035000000}"/>
    <hyperlink ref="B21:D21" location="August!A1" display="August" xr:uid="{00000000-0004-0000-0000-000036000000}"/>
    <hyperlink ref="E21:I21" location="September!A1" display="September" xr:uid="{00000000-0004-0000-0000-000037000000}"/>
    <hyperlink ref="B22:D22" location="October!A1" display="October" xr:uid="{00000000-0004-0000-0000-000038000000}"/>
    <hyperlink ref="E22:I22" location="November!A1" display="November" xr:uid="{00000000-0004-0000-0000-000039000000}"/>
    <hyperlink ref="B23:D23" location="December!A1" display="December" xr:uid="{00000000-0004-0000-0000-00003A000000}"/>
    <hyperlink ref="E23:I23" location="January!A1" display="January" xr:uid="{00000000-0004-0000-0000-00003B000000}"/>
    <hyperlink ref="B24:D24" location="February!A1" display="February" xr:uid="{00000000-0004-0000-0000-00003C000000}"/>
    <hyperlink ref="E24:I24" location="March!A1" display="March" xr:uid="{00000000-0004-0000-0000-00003D000000}"/>
    <hyperlink ref="B25:D25" location="April!A1" display="April" xr:uid="{00000000-0004-0000-0000-00003E000000}"/>
    <hyperlink ref="E25:I25" location="May!A1" display="May" xr:uid="{00000000-0004-0000-0000-00003F000000}"/>
    <hyperlink ref="B26:D26" location="June!A1" display="June" xr:uid="{00000000-0004-0000-0000-000040000000}"/>
    <hyperlink ref="E26" location="November!A1" display="November" xr:uid="{00000000-0004-0000-0000-000041000000}"/>
    <hyperlink ref="F26" location="November!A1" display="November!A1" xr:uid="{00000000-0004-0000-0000-000042000000}"/>
    <hyperlink ref="G26" location="November!A1" display="November!A1" xr:uid="{00000000-0004-0000-0000-000043000000}"/>
    <hyperlink ref="H26" location="November!A1" display="November!A1" xr:uid="{00000000-0004-0000-0000-000044000000}"/>
    <hyperlink ref="I26" location="November!A1" display="November!A1" xr:uid="{00000000-0004-0000-0000-000045000000}"/>
    <hyperlink ref="E26:I26" location="July!A1" display="July" xr:uid="{00000000-0004-0000-0000-000046000000}"/>
  </hyperlinks>
  <printOptions horizontalCentered="1"/>
  <pageMargins left="0.25" right="0.25" top="0.75" bottom="0.75" header="0.3" footer="0.3"/>
  <pageSetup scale="63"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0" tint="-0.14999847407452621"/>
    <pageSetUpPr autoPageBreaks="0" fitToPage="1"/>
  </sheetPr>
  <dimension ref="B1:K40"/>
  <sheetViews>
    <sheetView showGridLines="0" zoomScale="80" zoomScaleNormal="80" workbookViewId="0">
      <pane xSplit="8" ySplit="3" topLeftCell="I23"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101</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7"/>
      <c r="D5" s="67"/>
      <c r="E5" s="72">
        <f t="shared" si="0"/>
        <v>0</v>
      </c>
      <c r="F5" s="76"/>
      <c r="G5" s="76"/>
      <c r="H5" s="100"/>
      <c r="I5" s="97"/>
      <c r="J5" s="6"/>
      <c r="K5" t="s">
        <v>0</v>
      </c>
    </row>
    <row r="6" spans="2:11" ht="25.5" customHeight="1" thickBot="1" x14ac:dyDescent="0.2">
      <c r="B6" s="90" t="str">
        <f>'Mon-Day 1'!B6</f>
        <v>Block 1</v>
      </c>
      <c r="C6" s="74"/>
      <c r="D6" s="74"/>
      <c r="E6" s="71">
        <f t="shared" si="0"/>
        <v>0</v>
      </c>
      <c r="F6" s="77">
        <f>E6</f>
        <v>0</v>
      </c>
      <c r="G6" s="94"/>
      <c r="H6" s="101"/>
      <c r="I6" s="11"/>
      <c r="J6" s="7"/>
    </row>
    <row r="7" spans="2:11" ht="25.5" customHeight="1" thickBot="1" x14ac:dyDescent="0.2">
      <c r="B7" s="85" t="str">
        <f>'Mon-Day 1'!B7</f>
        <v>Transition/Break</v>
      </c>
      <c r="C7" s="67"/>
      <c r="D7" s="67"/>
      <c r="E7" s="72">
        <f t="shared" si="0"/>
        <v>0</v>
      </c>
      <c r="F7" s="76"/>
      <c r="G7" s="76"/>
      <c r="H7" s="100"/>
      <c r="I7" s="11"/>
      <c r="J7" s="7"/>
    </row>
    <row r="8" spans="2:11" ht="25.5" customHeight="1" thickBot="1" x14ac:dyDescent="0.2">
      <c r="B8" s="90" t="str">
        <f>'Mon-Day 1'!B8</f>
        <v>Block 2</v>
      </c>
      <c r="C8" s="74"/>
      <c r="D8" s="74"/>
      <c r="E8" s="71">
        <f t="shared" si="0"/>
        <v>0</v>
      </c>
      <c r="F8" s="77">
        <f>E8</f>
        <v>0</v>
      </c>
      <c r="G8" s="94"/>
      <c r="H8" s="101"/>
      <c r="I8" s="11"/>
      <c r="J8" s="7"/>
    </row>
    <row r="9" spans="2:11" ht="25.5" customHeight="1" thickBot="1" x14ac:dyDescent="0.2">
      <c r="B9" s="85" t="str">
        <f>'Mon-Day 1'!B9</f>
        <v>Transition/Break</v>
      </c>
      <c r="C9" s="67"/>
      <c r="D9" s="67"/>
      <c r="E9" s="72">
        <f t="shared" si="0"/>
        <v>0</v>
      </c>
      <c r="F9" s="76"/>
      <c r="G9" s="76"/>
      <c r="H9" s="100"/>
      <c r="I9" s="11"/>
      <c r="J9" s="7"/>
    </row>
    <row r="10" spans="2:11" ht="25.5" customHeight="1" thickBot="1" x14ac:dyDescent="0.2">
      <c r="B10" s="90" t="str">
        <f>'Mon-Day 1'!B10</f>
        <v>Block 3</v>
      </c>
      <c r="C10" s="74"/>
      <c r="D10" s="74"/>
      <c r="E10" s="71">
        <f t="shared" si="0"/>
        <v>0</v>
      </c>
      <c r="F10" s="77">
        <f>E10</f>
        <v>0</v>
      </c>
      <c r="G10" s="94"/>
      <c r="H10" s="101"/>
      <c r="I10" s="11"/>
      <c r="J10" s="7"/>
    </row>
    <row r="11" spans="2:11" ht="25.5" customHeight="1" thickBot="1" x14ac:dyDescent="0.2">
      <c r="B11" s="85" t="str">
        <f>'Mon-Day 1'!B11</f>
        <v>Transition/Break</v>
      </c>
      <c r="C11" s="67"/>
      <c r="D11" s="67"/>
      <c r="E11" s="72">
        <f t="shared" si="0"/>
        <v>0</v>
      </c>
      <c r="F11" s="76"/>
      <c r="G11" s="76"/>
      <c r="H11" s="100"/>
      <c r="I11" s="11"/>
      <c r="J11" s="7"/>
    </row>
    <row r="12" spans="2:11" ht="37.5" customHeight="1" thickBot="1" x14ac:dyDescent="0.2">
      <c r="B12" s="85" t="str">
        <f>'Mon-Day 1'!B12</f>
        <v>Recess Supervision</v>
      </c>
      <c r="C12" s="67"/>
      <c r="D12" s="67"/>
      <c r="E12" s="72">
        <f t="shared" si="0"/>
        <v>0</v>
      </c>
      <c r="F12" s="76"/>
      <c r="G12" s="76"/>
      <c r="H12" s="100"/>
      <c r="I12" s="11"/>
      <c r="J12" s="7"/>
    </row>
    <row r="13" spans="2:11" ht="25.5" customHeight="1" thickBot="1" x14ac:dyDescent="0.2">
      <c r="B13" s="85" t="str">
        <f>'Mon-Day 1'!B13</f>
        <v>Transition/Break</v>
      </c>
      <c r="C13" s="67"/>
      <c r="D13" s="67"/>
      <c r="E13" s="72">
        <f t="shared" si="0"/>
        <v>0</v>
      </c>
      <c r="F13" s="76"/>
      <c r="G13" s="76"/>
      <c r="H13" s="100"/>
      <c r="I13" s="11"/>
      <c r="J13" s="7"/>
    </row>
    <row r="14" spans="2:11" ht="25.5" customHeight="1" thickBot="1" x14ac:dyDescent="0.2">
      <c r="B14" s="90" t="str">
        <f>'Mon-Day 1'!B14</f>
        <v>Block 4</v>
      </c>
      <c r="C14" s="74"/>
      <c r="D14" s="74"/>
      <c r="E14" s="71">
        <f>IFERROR((D14-C14)*24*60,0)</f>
        <v>0</v>
      </c>
      <c r="F14" s="77">
        <f>E14</f>
        <v>0</v>
      </c>
      <c r="G14" s="94"/>
      <c r="H14" s="101"/>
      <c r="I14" s="11"/>
      <c r="J14" s="7"/>
    </row>
    <row r="15" spans="2:11" ht="25.5" customHeight="1" thickBot="1" x14ac:dyDescent="0.2">
      <c r="B15" s="85" t="str">
        <f>'Mon-Day 1'!B15</f>
        <v>Transition/Break</v>
      </c>
      <c r="C15" s="67"/>
      <c r="D15" s="67"/>
      <c r="E15" s="72">
        <f>IFERROR((D15-C15)*24*60,0)</f>
        <v>0</v>
      </c>
      <c r="F15" s="76"/>
      <c r="G15" s="76"/>
      <c r="H15" s="100"/>
      <c r="I15" s="11"/>
      <c r="J15" s="7"/>
    </row>
    <row r="16" spans="2:11" ht="25.5" customHeight="1" thickBot="1" x14ac:dyDescent="0.2">
      <c r="B16" s="90" t="str">
        <f>'Mon-Day 1'!B16</f>
        <v>Block 5</v>
      </c>
      <c r="C16" s="74"/>
      <c r="D16" s="74"/>
      <c r="E16" s="71">
        <f>IFERROR((D16-C16)*24*60,0)</f>
        <v>0</v>
      </c>
      <c r="F16" s="77">
        <f>E16</f>
        <v>0</v>
      </c>
      <c r="G16" s="94"/>
      <c r="H16" s="101"/>
      <c r="I16" s="11"/>
      <c r="J16" s="7"/>
    </row>
    <row r="17" spans="2:10" ht="25.5" customHeight="1" thickBot="1" x14ac:dyDescent="0.2">
      <c r="B17" s="85" t="str">
        <f>'Mon-Day 1'!B17</f>
        <v>Transition/Break</v>
      </c>
      <c r="C17" s="67"/>
      <c r="D17" s="67"/>
      <c r="E17" s="72">
        <f t="shared" ref="E17:E37" si="1">IFERROR((D17-C17)*24*60,0)</f>
        <v>0</v>
      </c>
      <c r="F17" s="76"/>
      <c r="G17" s="76"/>
      <c r="H17" s="100"/>
      <c r="I17" s="11"/>
      <c r="J17" s="7"/>
    </row>
    <row r="18" spans="2:10" ht="25.5" customHeight="1" thickBot="1" x14ac:dyDescent="0.2">
      <c r="B18" s="85" t="str">
        <f>'Mon-Day 1'!B18</f>
        <v>Lunch Supervision</v>
      </c>
      <c r="C18" s="67"/>
      <c r="D18" s="67"/>
      <c r="E18" s="72">
        <f t="shared" si="1"/>
        <v>0</v>
      </c>
      <c r="F18" s="76"/>
      <c r="G18" s="76"/>
      <c r="H18" s="100"/>
      <c r="I18" s="10"/>
    </row>
    <row r="19" spans="2:10" ht="36" customHeight="1" thickBot="1" x14ac:dyDescent="0.2">
      <c r="B19" s="85" t="str">
        <f>'Mon-Day 1'!B19</f>
        <v>Lunch Recess Supervision</v>
      </c>
      <c r="C19" s="67"/>
      <c r="D19" s="67"/>
      <c r="E19" s="72">
        <f t="shared" si="1"/>
        <v>0</v>
      </c>
      <c r="F19" s="76"/>
      <c r="G19" s="76"/>
      <c r="H19" s="100"/>
      <c r="I19" s="10"/>
    </row>
    <row r="20" spans="2:10" ht="25.5" customHeight="1" thickBot="1" x14ac:dyDescent="0.2">
      <c r="B20" s="85" t="str">
        <f>'Mon-Day 1'!B20</f>
        <v>Transition/Break</v>
      </c>
      <c r="C20" s="67"/>
      <c r="D20" s="67"/>
      <c r="E20" s="72">
        <f t="shared" si="1"/>
        <v>0</v>
      </c>
      <c r="F20" s="76"/>
      <c r="G20" s="76"/>
      <c r="H20" s="100"/>
      <c r="I20" s="10"/>
    </row>
    <row r="21" spans="2:10" ht="25.5" customHeight="1" thickBot="1" x14ac:dyDescent="0.2">
      <c r="B21" s="90" t="str">
        <f>'Mon-Day 1'!B21</f>
        <v>Block 6</v>
      </c>
      <c r="C21" s="74"/>
      <c r="D21" s="74"/>
      <c r="E21" s="71">
        <f t="shared" si="1"/>
        <v>0</v>
      </c>
      <c r="F21" s="77">
        <f>E21</f>
        <v>0</v>
      </c>
      <c r="G21" s="94"/>
      <c r="H21" s="101"/>
      <c r="I21" s="10"/>
    </row>
    <row r="22" spans="2:10" ht="25.5" customHeight="1" thickBot="1" x14ac:dyDescent="0.2">
      <c r="B22" s="85" t="str">
        <f>'Mon-Day 1'!B22</f>
        <v>Transition/Break</v>
      </c>
      <c r="C22" s="67"/>
      <c r="D22" s="67"/>
      <c r="E22" s="72">
        <f t="shared" si="1"/>
        <v>0</v>
      </c>
      <c r="F22" s="76"/>
      <c r="G22" s="76"/>
      <c r="H22" s="100"/>
      <c r="I22" s="10"/>
    </row>
    <row r="23" spans="2:10" ht="29.25" customHeight="1" thickBot="1" x14ac:dyDescent="0.2">
      <c r="B23" s="85" t="str">
        <f>'Mon-Day 1'!B23</f>
        <v>Lunch Supervision</v>
      </c>
      <c r="C23" s="67"/>
      <c r="D23" s="67"/>
      <c r="E23" s="72">
        <f t="shared" si="1"/>
        <v>0</v>
      </c>
      <c r="F23" s="76"/>
      <c r="G23" s="76"/>
      <c r="H23" s="100"/>
      <c r="I23" s="10"/>
    </row>
    <row r="24" spans="2:10" ht="36" customHeight="1" thickBot="1" x14ac:dyDescent="0.2">
      <c r="B24" s="85" t="str">
        <f>'Mon-Day 1'!B24</f>
        <v>Lunch Recess Supervision</v>
      </c>
      <c r="C24" s="67"/>
      <c r="D24" s="67"/>
      <c r="E24" s="72">
        <f t="shared" si="1"/>
        <v>0</v>
      </c>
      <c r="F24" s="76"/>
      <c r="G24" s="76"/>
      <c r="H24" s="100"/>
      <c r="I24" s="10"/>
    </row>
    <row r="25" spans="2:10" ht="25.5" customHeight="1" thickBot="1" x14ac:dyDescent="0.2">
      <c r="B25" s="85" t="str">
        <f>'Mon-Day 1'!B25</f>
        <v>Transition/Break</v>
      </c>
      <c r="C25" s="67"/>
      <c r="D25" s="67"/>
      <c r="E25" s="72">
        <f t="shared" si="1"/>
        <v>0</v>
      </c>
      <c r="F25" s="76"/>
      <c r="G25" s="76"/>
      <c r="H25" s="100"/>
      <c r="I25" s="10"/>
    </row>
    <row r="26" spans="2:10" ht="25.5" customHeight="1" thickBot="1" x14ac:dyDescent="0.2">
      <c r="B26" s="90" t="str">
        <f>'Mon-Day 1'!B26</f>
        <v>Block 7</v>
      </c>
      <c r="C26" s="74"/>
      <c r="D26" s="74"/>
      <c r="E26" s="71">
        <f t="shared" si="1"/>
        <v>0</v>
      </c>
      <c r="F26" s="77">
        <f>E26</f>
        <v>0</v>
      </c>
      <c r="G26" s="94"/>
      <c r="H26" s="101"/>
      <c r="I26" s="10"/>
    </row>
    <row r="27" spans="2:10" ht="25.5" customHeight="1" thickBot="1" x14ac:dyDescent="0.2">
      <c r="B27" s="85" t="str">
        <f>'Mon-Day 1'!B27</f>
        <v>Transition/Break</v>
      </c>
      <c r="C27" s="67"/>
      <c r="D27" s="67"/>
      <c r="E27" s="72">
        <f t="shared" si="1"/>
        <v>0</v>
      </c>
      <c r="F27" s="76"/>
      <c r="G27" s="76"/>
      <c r="H27" s="100"/>
      <c r="I27" s="10"/>
    </row>
    <row r="28" spans="2:10" ht="36" customHeight="1" thickBot="1" x14ac:dyDescent="0.2">
      <c r="B28" s="85" t="str">
        <f>'Mon-Day 1'!B28</f>
        <v>PM Recess Supervision</v>
      </c>
      <c r="C28" s="67"/>
      <c r="D28" s="67"/>
      <c r="E28" s="72">
        <f t="shared" si="1"/>
        <v>0</v>
      </c>
      <c r="F28" s="76"/>
      <c r="G28" s="76"/>
      <c r="H28" s="100"/>
      <c r="I28" s="10"/>
    </row>
    <row r="29" spans="2:10" ht="25.5" customHeight="1" thickBot="1" x14ac:dyDescent="0.2">
      <c r="B29" s="85" t="str">
        <f>'Mon-Day 1'!B29</f>
        <v>Transition/Break</v>
      </c>
      <c r="C29" s="67"/>
      <c r="D29" s="67"/>
      <c r="E29" s="72">
        <f t="shared" si="1"/>
        <v>0</v>
      </c>
      <c r="F29" s="76"/>
      <c r="G29" s="76"/>
      <c r="H29" s="100"/>
      <c r="I29" s="10"/>
    </row>
    <row r="30" spans="2:10" ht="28.5" customHeight="1" thickBot="1" x14ac:dyDescent="0.2">
      <c r="B30" s="90" t="str">
        <f>'Mon-Day 1'!B30</f>
        <v>Block 8</v>
      </c>
      <c r="C30" s="74"/>
      <c r="D30" s="74"/>
      <c r="E30" s="71">
        <f t="shared" si="1"/>
        <v>0</v>
      </c>
      <c r="F30" s="77">
        <f>E30</f>
        <v>0</v>
      </c>
      <c r="G30" s="94"/>
      <c r="H30" s="101"/>
      <c r="I30" s="10"/>
    </row>
    <row r="31" spans="2:10" ht="25.5" customHeight="1" thickBot="1" x14ac:dyDescent="0.2">
      <c r="B31" s="85" t="str">
        <f>'Mon-Day 1'!B31</f>
        <v>Transition/Break</v>
      </c>
      <c r="C31" s="67"/>
      <c r="D31" s="67"/>
      <c r="E31" s="72">
        <f t="shared" si="1"/>
        <v>0</v>
      </c>
      <c r="F31" s="76"/>
      <c r="G31" s="76"/>
      <c r="H31" s="100"/>
      <c r="I31" s="10"/>
    </row>
    <row r="32" spans="2:10" ht="25.5" customHeight="1" thickBot="1" x14ac:dyDescent="0.2">
      <c r="B32" s="90" t="str">
        <f>'Mon-Day 1'!B32</f>
        <v>Block 9</v>
      </c>
      <c r="C32" s="74"/>
      <c r="D32" s="74"/>
      <c r="E32" s="71">
        <f t="shared" si="1"/>
        <v>0</v>
      </c>
      <c r="F32" s="77">
        <f>E32</f>
        <v>0</v>
      </c>
      <c r="G32" s="94"/>
      <c r="H32" s="101"/>
      <c r="I32" s="10"/>
    </row>
    <row r="33" spans="2:10" ht="25.5" customHeight="1" thickBot="1" x14ac:dyDescent="0.2">
      <c r="B33" s="85" t="str">
        <f>'Mon-Day 1'!B33</f>
        <v>Transition/Break</v>
      </c>
      <c r="C33" s="67"/>
      <c r="D33" s="67"/>
      <c r="E33" s="72">
        <f t="shared" si="1"/>
        <v>0</v>
      </c>
      <c r="F33" s="76"/>
      <c r="G33" s="76"/>
      <c r="H33" s="100"/>
      <c r="I33" s="10"/>
    </row>
    <row r="34" spans="2:10" ht="25.5" customHeight="1" thickBot="1" x14ac:dyDescent="0.2">
      <c r="B34" s="90" t="str">
        <f>'Mon-Day 1'!B34</f>
        <v>Block 10</v>
      </c>
      <c r="C34" s="74"/>
      <c r="D34" s="74"/>
      <c r="E34" s="71">
        <f t="shared" si="1"/>
        <v>0</v>
      </c>
      <c r="F34" s="77">
        <f>E34</f>
        <v>0</v>
      </c>
      <c r="G34" s="94"/>
      <c r="H34" s="101"/>
      <c r="I34" s="10"/>
    </row>
    <row r="35" spans="2:10" ht="25.5" customHeight="1" thickBot="1" x14ac:dyDescent="0.2">
      <c r="B35" s="85" t="str">
        <f>'Mon-Day 1'!B35</f>
        <v>Transition/Break</v>
      </c>
      <c r="C35" s="67"/>
      <c r="D35" s="67"/>
      <c r="E35" s="72">
        <f t="shared" si="1"/>
        <v>0</v>
      </c>
      <c r="F35" s="76"/>
      <c r="G35" s="76"/>
      <c r="H35" s="100"/>
      <c r="I35" s="11"/>
      <c r="J35" s="7"/>
    </row>
    <row r="36" spans="2:10" ht="36" customHeight="1" thickBot="1" x14ac:dyDescent="0.2">
      <c r="B36" s="90" t="str">
        <f>'Mon-Day 1'!B36</f>
        <v>Block 11</v>
      </c>
      <c r="C36" s="66"/>
      <c r="D36" s="66"/>
      <c r="E36" s="71">
        <f t="shared" si="1"/>
        <v>0</v>
      </c>
      <c r="F36" s="77">
        <f>E36</f>
        <v>0</v>
      </c>
      <c r="G36" s="94"/>
      <c r="H36" s="101"/>
      <c r="I36" s="11"/>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9.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9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900-000001000000}">
      <formula1>0</formula1>
      <formula2>120</formula2>
    </dataValidation>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900-000002000000}">
      <formula1>0</formula1>
      <formula2>120</formula2>
    </dataValidation>
    <dataValidation allowBlank="1" showInputMessage="1" showErrorMessage="1" prompt="adsfa" sqref="I1" xr:uid="{00000000-0002-0000-0900-000003000000}"/>
  </dataValidations>
  <hyperlinks>
    <hyperlink ref="G1" location="'Hours Summary'!A1" display="Return to Main" xr:uid="{00000000-0004-0000-0900-000000000000}"/>
  </hyperlinks>
  <printOptions horizontalCentered="1"/>
  <pageMargins left="0.25" right="0.25" top="0.75" bottom="0.75" header="0.3" footer="0.3"/>
  <pageSetup scale="4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0" tint="-0.14999847407452621"/>
    <pageSetUpPr autoPageBreaks="0" fitToPage="1"/>
  </sheetPr>
  <dimension ref="B1:K40"/>
  <sheetViews>
    <sheetView showGridLines="0" zoomScale="80" zoomScaleNormal="80" workbookViewId="0">
      <pane xSplit="8" ySplit="3" topLeftCell="I27"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87</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8"/>
      <c r="D5" s="68"/>
      <c r="E5" s="72">
        <f t="shared" si="0"/>
        <v>0</v>
      </c>
      <c r="F5" s="76"/>
      <c r="G5" s="76"/>
      <c r="H5" s="100"/>
      <c r="I5" s="6"/>
      <c r="J5" s="6"/>
      <c r="K5" t="s">
        <v>0</v>
      </c>
    </row>
    <row r="6" spans="2:11" ht="25.5" customHeight="1" thickBot="1" x14ac:dyDescent="0.2">
      <c r="B6" s="90" t="str">
        <f>'Mon-Day 1'!B6</f>
        <v>Block 1</v>
      </c>
      <c r="C6" s="66"/>
      <c r="D6" s="66"/>
      <c r="E6" s="71">
        <f t="shared" si="0"/>
        <v>0</v>
      </c>
      <c r="F6" s="77">
        <f>E6</f>
        <v>0</v>
      </c>
      <c r="G6" s="94"/>
      <c r="H6" s="101"/>
      <c r="I6" s="7"/>
      <c r="J6" s="7"/>
    </row>
    <row r="7" spans="2:11" ht="25.5" customHeight="1" thickBot="1" x14ac:dyDescent="0.2">
      <c r="B7" s="85" t="str">
        <f>'Mon-Day 1'!B7</f>
        <v>Transition/Break</v>
      </c>
      <c r="C7" s="68"/>
      <c r="D7" s="68"/>
      <c r="E7" s="72">
        <f t="shared" si="0"/>
        <v>0</v>
      </c>
      <c r="F7" s="76"/>
      <c r="G7" s="76"/>
      <c r="H7" s="100"/>
      <c r="I7" s="7"/>
      <c r="J7" s="7"/>
    </row>
    <row r="8" spans="2:11" ht="25.5" customHeight="1" thickBot="1" x14ac:dyDescent="0.2">
      <c r="B8" s="90" t="str">
        <f>'Mon-Day 1'!B8</f>
        <v>Block 2</v>
      </c>
      <c r="C8" s="66"/>
      <c r="D8" s="66"/>
      <c r="E8" s="71">
        <f t="shared" si="0"/>
        <v>0</v>
      </c>
      <c r="F8" s="77">
        <f>E8</f>
        <v>0</v>
      </c>
      <c r="G8" s="94"/>
      <c r="H8" s="101"/>
      <c r="I8" s="7"/>
      <c r="J8" s="7"/>
    </row>
    <row r="9" spans="2:11" ht="25.5" customHeight="1" thickBot="1" x14ac:dyDescent="0.2">
      <c r="B9" s="85" t="str">
        <f>'Mon-Day 1'!B9</f>
        <v>Transition/Break</v>
      </c>
      <c r="C9" s="68"/>
      <c r="D9" s="68"/>
      <c r="E9" s="72">
        <f t="shared" si="0"/>
        <v>0</v>
      </c>
      <c r="F9" s="76"/>
      <c r="G9" s="76"/>
      <c r="H9" s="100"/>
      <c r="I9" s="7"/>
      <c r="J9" s="7"/>
    </row>
    <row r="10" spans="2:11" ht="25.5" customHeight="1" thickBot="1" x14ac:dyDescent="0.2">
      <c r="B10" s="90" t="str">
        <f>'Mon-Day 1'!B10</f>
        <v>Block 3</v>
      </c>
      <c r="C10" s="66"/>
      <c r="D10" s="66"/>
      <c r="E10" s="71">
        <f t="shared" si="0"/>
        <v>0</v>
      </c>
      <c r="F10" s="77">
        <f>E10</f>
        <v>0</v>
      </c>
      <c r="G10" s="94"/>
      <c r="H10" s="101"/>
      <c r="I10" s="7"/>
      <c r="J10" s="7"/>
    </row>
    <row r="11" spans="2:11" ht="25.5" customHeight="1" thickBot="1" x14ac:dyDescent="0.2">
      <c r="B11" s="85" t="str">
        <f>'Mon-Day 1'!B11</f>
        <v>Transition/Break</v>
      </c>
      <c r="C11" s="68"/>
      <c r="D11" s="68"/>
      <c r="E11" s="72">
        <f t="shared" si="0"/>
        <v>0</v>
      </c>
      <c r="F11" s="76"/>
      <c r="G11" s="76"/>
      <c r="H11" s="100"/>
      <c r="I11" s="7"/>
      <c r="J11" s="7"/>
    </row>
    <row r="12" spans="2:11" ht="37.5" customHeight="1" thickBot="1" x14ac:dyDescent="0.2">
      <c r="B12" s="85" t="str">
        <f>'Mon-Day 1'!B12</f>
        <v>Recess Supervision</v>
      </c>
      <c r="C12" s="68"/>
      <c r="D12" s="68"/>
      <c r="E12" s="72">
        <f t="shared" si="0"/>
        <v>0</v>
      </c>
      <c r="F12" s="76"/>
      <c r="G12" s="76"/>
      <c r="H12" s="100"/>
      <c r="I12" s="7"/>
      <c r="J12" s="7"/>
    </row>
    <row r="13" spans="2:11" ht="25.5" customHeight="1" thickBot="1" x14ac:dyDescent="0.2">
      <c r="B13" s="85" t="str">
        <f>'Mon-Day 1'!B13</f>
        <v>Transition/Break</v>
      </c>
      <c r="C13" s="68"/>
      <c r="D13" s="68"/>
      <c r="E13" s="72">
        <f t="shared" si="0"/>
        <v>0</v>
      </c>
      <c r="F13" s="76"/>
      <c r="G13" s="76"/>
      <c r="H13" s="100"/>
      <c r="I13" s="7"/>
      <c r="J13" s="7"/>
    </row>
    <row r="14" spans="2:11" ht="25.5" customHeight="1" thickBot="1" x14ac:dyDescent="0.2">
      <c r="B14" s="90" t="str">
        <f>'Mon-Day 1'!B14</f>
        <v>Block 4</v>
      </c>
      <c r="C14" s="66"/>
      <c r="D14" s="66"/>
      <c r="E14" s="71">
        <f>IFERROR((D14-C14)*24*60,0)</f>
        <v>0</v>
      </c>
      <c r="F14" s="77">
        <f>E14</f>
        <v>0</v>
      </c>
      <c r="G14" s="94"/>
      <c r="H14" s="101"/>
      <c r="I14" s="7"/>
      <c r="J14" s="7"/>
    </row>
    <row r="15" spans="2:11" ht="25.5" customHeight="1" thickBot="1" x14ac:dyDescent="0.2">
      <c r="B15" s="85" t="str">
        <f>'Mon-Day 1'!B15</f>
        <v>Transition/Break</v>
      </c>
      <c r="C15" s="68"/>
      <c r="D15" s="68"/>
      <c r="E15" s="72">
        <f>IFERROR((D15-C15)*24*60,0)</f>
        <v>0</v>
      </c>
      <c r="F15" s="76"/>
      <c r="G15" s="76"/>
      <c r="H15" s="100"/>
      <c r="I15" s="7"/>
      <c r="J15" s="7"/>
    </row>
    <row r="16" spans="2:11" ht="25.5" customHeight="1" thickBot="1" x14ac:dyDescent="0.2">
      <c r="B16" s="90" t="str">
        <f>'Mon-Day 1'!B16</f>
        <v>Block 5</v>
      </c>
      <c r="C16" s="66"/>
      <c r="D16" s="66"/>
      <c r="E16" s="71">
        <f>IFERROR((D16-C16)*24*60,0)</f>
        <v>0</v>
      </c>
      <c r="F16" s="77">
        <f>E16</f>
        <v>0</v>
      </c>
      <c r="G16" s="94"/>
      <c r="H16" s="101"/>
      <c r="I16" s="7"/>
      <c r="J16" s="7"/>
    </row>
    <row r="17" spans="2:10" ht="25.5" customHeight="1" thickBot="1" x14ac:dyDescent="0.2">
      <c r="B17" s="85" t="str">
        <f>'Mon-Day 1'!B17</f>
        <v>Transition/Break</v>
      </c>
      <c r="C17" s="67"/>
      <c r="D17" s="67"/>
      <c r="E17" s="72">
        <f t="shared" ref="E17:E37" si="1">IFERROR((D17-C17)*24*60,0)</f>
        <v>0</v>
      </c>
      <c r="F17" s="76"/>
      <c r="G17" s="76"/>
      <c r="H17" s="100"/>
      <c r="I17" s="7"/>
      <c r="J17" s="7"/>
    </row>
    <row r="18" spans="2:10" ht="25.5" customHeight="1" thickBot="1" x14ac:dyDescent="0.2">
      <c r="B18" s="85" t="str">
        <f>'Mon-Day 1'!B18</f>
        <v>Lunch Supervision</v>
      </c>
      <c r="C18" s="67"/>
      <c r="D18" s="67"/>
      <c r="E18" s="72">
        <f t="shared" si="1"/>
        <v>0</v>
      </c>
      <c r="F18" s="76"/>
      <c r="G18" s="76"/>
      <c r="H18" s="100"/>
    </row>
    <row r="19" spans="2:10" ht="36" customHeight="1" thickBot="1" x14ac:dyDescent="0.2">
      <c r="B19" s="85" t="str">
        <f>'Mon-Day 1'!B19</f>
        <v>Lunch Recess Supervision</v>
      </c>
      <c r="C19" s="67"/>
      <c r="D19" s="67"/>
      <c r="E19" s="72">
        <f t="shared" si="1"/>
        <v>0</v>
      </c>
      <c r="F19" s="76"/>
      <c r="G19" s="76"/>
      <c r="H19" s="100"/>
    </row>
    <row r="20" spans="2:10" ht="25.5" customHeight="1" thickBot="1" x14ac:dyDescent="0.2">
      <c r="B20" s="85" t="str">
        <f>'Mon-Day 1'!B20</f>
        <v>Transition/Break</v>
      </c>
      <c r="C20" s="67"/>
      <c r="D20" s="67"/>
      <c r="E20" s="72">
        <f t="shared" si="1"/>
        <v>0</v>
      </c>
      <c r="F20" s="76"/>
      <c r="G20" s="76"/>
      <c r="H20" s="100"/>
    </row>
    <row r="21" spans="2:10" ht="25.5" customHeight="1" thickBot="1" x14ac:dyDescent="0.2">
      <c r="B21" s="90" t="str">
        <f>'Mon-Day 1'!B21</f>
        <v>Block 6</v>
      </c>
      <c r="C21" s="74"/>
      <c r="D21" s="74"/>
      <c r="E21" s="71">
        <f t="shared" si="1"/>
        <v>0</v>
      </c>
      <c r="F21" s="77">
        <f>E21</f>
        <v>0</v>
      </c>
      <c r="G21" s="94"/>
      <c r="H21" s="101"/>
    </row>
    <row r="22" spans="2:10" ht="25.5" customHeight="1" thickBot="1" x14ac:dyDescent="0.2">
      <c r="B22" s="85" t="str">
        <f>'Mon-Day 1'!B22</f>
        <v>Transition/Break</v>
      </c>
      <c r="C22" s="67"/>
      <c r="D22" s="67"/>
      <c r="E22" s="72">
        <f t="shared" si="1"/>
        <v>0</v>
      </c>
      <c r="F22" s="76"/>
      <c r="G22" s="76"/>
      <c r="H22" s="100"/>
    </row>
    <row r="23" spans="2:10" ht="29.25" customHeight="1" thickBot="1" x14ac:dyDescent="0.2">
      <c r="B23" s="85" t="str">
        <f>'Mon-Day 1'!B23</f>
        <v>Lunch Supervision</v>
      </c>
      <c r="C23" s="67"/>
      <c r="D23" s="67"/>
      <c r="E23" s="72">
        <f t="shared" si="1"/>
        <v>0</v>
      </c>
      <c r="F23" s="76"/>
      <c r="G23" s="76"/>
      <c r="H23" s="100"/>
    </row>
    <row r="24" spans="2:10" ht="36" customHeight="1" thickBot="1" x14ac:dyDescent="0.2">
      <c r="B24" s="85" t="str">
        <f>'Mon-Day 1'!B24</f>
        <v>Lunch Recess Supervision</v>
      </c>
      <c r="C24" s="67"/>
      <c r="D24" s="67"/>
      <c r="E24" s="72">
        <f t="shared" si="1"/>
        <v>0</v>
      </c>
      <c r="F24" s="76"/>
      <c r="G24" s="76"/>
      <c r="H24" s="100"/>
    </row>
    <row r="25" spans="2:10" ht="25.5" customHeight="1" thickBot="1" x14ac:dyDescent="0.2">
      <c r="B25" s="85" t="str">
        <f>'Mon-Day 1'!B25</f>
        <v>Transition/Break</v>
      </c>
      <c r="C25" s="67"/>
      <c r="D25" s="67"/>
      <c r="E25" s="72">
        <f t="shared" si="1"/>
        <v>0</v>
      </c>
      <c r="F25" s="76"/>
      <c r="G25" s="76"/>
      <c r="H25" s="100"/>
    </row>
    <row r="26" spans="2:10" ht="25.5" customHeight="1" thickBot="1" x14ac:dyDescent="0.2">
      <c r="B26" s="90" t="str">
        <f>'Mon-Day 1'!B26</f>
        <v>Block 7</v>
      </c>
      <c r="C26" s="74"/>
      <c r="D26" s="74"/>
      <c r="E26" s="71">
        <f t="shared" si="1"/>
        <v>0</v>
      </c>
      <c r="F26" s="77">
        <f>E26</f>
        <v>0</v>
      </c>
      <c r="G26" s="94"/>
      <c r="H26" s="101"/>
    </row>
    <row r="27" spans="2:10" ht="25.5" customHeight="1" thickBot="1" x14ac:dyDescent="0.2">
      <c r="B27" s="85" t="str">
        <f>'Mon-Day 1'!B27</f>
        <v>Transition/Break</v>
      </c>
      <c r="C27" s="67"/>
      <c r="D27" s="67"/>
      <c r="E27" s="72">
        <f t="shared" si="1"/>
        <v>0</v>
      </c>
      <c r="F27" s="76"/>
      <c r="G27" s="76"/>
      <c r="H27" s="100"/>
    </row>
    <row r="28" spans="2:10" ht="36" customHeight="1" thickBot="1" x14ac:dyDescent="0.2">
      <c r="B28" s="85" t="str">
        <f>'Mon-Day 1'!B28</f>
        <v>PM Recess Supervision</v>
      </c>
      <c r="C28" s="67"/>
      <c r="D28" s="67"/>
      <c r="E28" s="72">
        <f t="shared" si="1"/>
        <v>0</v>
      </c>
      <c r="F28" s="76"/>
      <c r="G28" s="76"/>
      <c r="H28" s="100"/>
    </row>
    <row r="29" spans="2:10" ht="25.5" customHeight="1" thickBot="1" x14ac:dyDescent="0.2">
      <c r="B29" s="85" t="str">
        <f>'Mon-Day 1'!B29</f>
        <v>Transition/Break</v>
      </c>
      <c r="C29" s="67"/>
      <c r="D29" s="67"/>
      <c r="E29" s="72">
        <f t="shared" si="1"/>
        <v>0</v>
      </c>
      <c r="F29" s="76"/>
      <c r="G29" s="76"/>
      <c r="H29" s="100"/>
    </row>
    <row r="30" spans="2:10" ht="28.5" customHeight="1" thickBot="1" x14ac:dyDescent="0.2">
      <c r="B30" s="90" t="str">
        <f>'Mon-Day 1'!B30</f>
        <v>Block 8</v>
      </c>
      <c r="C30" s="74"/>
      <c r="D30" s="74"/>
      <c r="E30" s="71">
        <f t="shared" si="1"/>
        <v>0</v>
      </c>
      <c r="F30" s="77">
        <f>E30</f>
        <v>0</v>
      </c>
      <c r="G30" s="94"/>
      <c r="H30" s="101"/>
    </row>
    <row r="31" spans="2:10" ht="25.5" customHeight="1" thickBot="1" x14ac:dyDescent="0.2">
      <c r="B31" s="85" t="str">
        <f>'Mon-Day 1'!B31</f>
        <v>Transition/Break</v>
      </c>
      <c r="C31" s="67"/>
      <c r="D31" s="67"/>
      <c r="E31" s="72">
        <f t="shared" si="1"/>
        <v>0</v>
      </c>
      <c r="F31" s="76"/>
      <c r="G31" s="76"/>
      <c r="H31" s="100"/>
    </row>
    <row r="32" spans="2:10" ht="25.5" customHeight="1" thickBot="1" x14ac:dyDescent="0.2">
      <c r="B32" s="90" t="str">
        <f>'Mon-Day 1'!B32</f>
        <v>Block 9</v>
      </c>
      <c r="C32" s="74"/>
      <c r="D32" s="74"/>
      <c r="E32" s="71">
        <f t="shared" si="1"/>
        <v>0</v>
      </c>
      <c r="F32" s="77">
        <f>E32</f>
        <v>0</v>
      </c>
      <c r="G32" s="94"/>
      <c r="H32" s="101"/>
    </row>
    <row r="33" spans="2:10" ht="25.5" customHeight="1" thickBot="1" x14ac:dyDescent="0.2">
      <c r="B33" s="85" t="str">
        <f>'Mon-Day 1'!B33</f>
        <v>Transition/Break</v>
      </c>
      <c r="C33" s="67"/>
      <c r="D33" s="67"/>
      <c r="E33" s="72">
        <f t="shared" si="1"/>
        <v>0</v>
      </c>
      <c r="F33" s="76"/>
      <c r="G33" s="76"/>
      <c r="H33" s="100"/>
    </row>
    <row r="34" spans="2:10" ht="25.5" customHeight="1" thickBot="1" x14ac:dyDescent="0.2">
      <c r="B34" s="90" t="str">
        <f>'Mon-Day 1'!B34</f>
        <v>Block 10</v>
      </c>
      <c r="C34" s="74"/>
      <c r="D34" s="74"/>
      <c r="E34" s="71">
        <f t="shared" si="1"/>
        <v>0</v>
      </c>
      <c r="F34" s="77">
        <f>E34</f>
        <v>0</v>
      </c>
      <c r="G34" s="94"/>
      <c r="H34" s="101"/>
    </row>
    <row r="35" spans="2:10" ht="25.5" customHeight="1" thickBot="1" x14ac:dyDescent="0.2">
      <c r="B35" s="85" t="str">
        <f>'Mon-Day 1'!B35</f>
        <v>Transition/Break</v>
      </c>
      <c r="C35" s="67"/>
      <c r="D35" s="67"/>
      <c r="E35" s="72">
        <f t="shared" si="1"/>
        <v>0</v>
      </c>
      <c r="F35" s="76"/>
      <c r="G35" s="76"/>
      <c r="H35" s="100"/>
      <c r="I35" s="7"/>
      <c r="J35" s="7"/>
    </row>
    <row r="36" spans="2:10" ht="36" customHeight="1" thickBot="1" x14ac:dyDescent="0.2">
      <c r="B36" s="90" t="str">
        <f>'Mon-Day 1'!B36</f>
        <v>Block 11</v>
      </c>
      <c r="C36" s="66"/>
      <c r="D36" s="66"/>
      <c r="E36" s="71">
        <f t="shared" si="1"/>
        <v>0</v>
      </c>
      <c r="F36" s="77">
        <f>E36</f>
        <v>0</v>
      </c>
      <c r="G36" s="94"/>
      <c r="H36" s="101"/>
      <c r="I36" s="7"/>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6.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A00-000000000000}">
      <formula1>0</formula1>
      <formula2>120</formula2>
    </dataValidation>
    <dataValidation allowBlank="1" showInputMessage="1" showErrorMessage="1" prompt="adsfa" sqref="I1" xr:uid="{00000000-0002-0000-0A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A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A00-000003000000}">
      <formula1>0</formula1>
      <formula2>120</formula2>
    </dataValidation>
  </dataValidations>
  <hyperlinks>
    <hyperlink ref="G1" location="'Hours Summary'!A1" display="Return to Main" xr:uid="{00000000-0004-0000-0A00-000000000000}"/>
  </hyperlinks>
  <printOptions horizontalCentered="1"/>
  <pageMargins left="0.25" right="0.25" top="0.75" bottom="0.75" header="0.3" footer="0.3"/>
  <pageSetup scale="4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pageSetUpPr autoPageBreaks="0" fitToPage="1"/>
  </sheetPr>
  <dimension ref="B1:K40"/>
  <sheetViews>
    <sheetView showGridLines="0" zoomScale="80" zoomScaleNormal="80" workbookViewId="0">
      <pane xSplit="8" ySplit="3" topLeftCell="I37"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88</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7"/>
      <c r="D5" s="67"/>
      <c r="E5" s="72">
        <f t="shared" si="0"/>
        <v>0</v>
      </c>
      <c r="F5" s="76"/>
      <c r="G5" s="76"/>
      <c r="H5" s="100"/>
      <c r="I5" s="6"/>
      <c r="J5" s="6"/>
      <c r="K5" t="s">
        <v>0</v>
      </c>
    </row>
    <row r="6" spans="2:11" ht="25.5" customHeight="1" thickBot="1" x14ac:dyDescent="0.2">
      <c r="B6" s="90" t="str">
        <f>'Mon-Day 1'!B6</f>
        <v>Block 1</v>
      </c>
      <c r="C6" s="74"/>
      <c r="D6" s="74"/>
      <c r="E6" s="71">
        <f t="shared" si="0"/>
        <v>0</v>
      </c>
      <c r="F6" s="77">
        <f>E6</f>
        <v>0</v>
      </c>
      <c r="G6" s="94"/>
      <c r="H6" s="101"/>
      <c r="I6" s="7"/>
      <c r="J6" s="7"/>
    </row>
    <row r="7" spans="2:11" ht="25.5" customHeight="1" thickBot="1" x14ac:dyDescent="0.2">
      <c r="B7" s="85" t="str">
        <f>'Mon-Day 1'!B7</f>
        <v>Transition/Break</v>
      </c>
      <c r="C7" s="67"/>
      <c r="D7" s="67"/>
      <c r="E7" s="72">
        <f t="shared" si="0"/>
        <v>0</v>
      </c>
      <c r="F7" s="76"/>
      <c r="G7" s="76"/>
      <c r="H7" s="100"/>
      <c r="I7" s="7"/>
      <c r="J7" s="7"/>
    </row>
    <row r="8" spans="2:11" ht="25.5" customHeight="1" thickBot="1" x14ac:dyDescent="0.2">
      <c r="B8" s="90" t="str">
        <f>'Mon-Day 1'!B8</f>
        <v>Block 2</v>
      </c>
      <c r="C8" s="74"/>
      <c r="D8" s="74"/>
      <c r="E8" s="71">
        <f t="shared" si="0"/>
        <v>0</v>
      </c>
      <c r="F8" s="77">
        <f>E8</f>
        <v>0</v>
      </c>
      <c r="G8" s="94"/>
      <c r="H8" s="101"/>
      <c r="I8" s="7"/>
      <c r="J8" s="7"/>
    </row>
    <row r="9" spans="2:11" ht="25.5" customHeight="1" thickBot="1" x14ac:dyDescent="0.2">
      <c r="B9" s="85" t="str">
        <f>'Mon-Day 1'!B9</f>
        <v>Transition/Break</v>
      </c>
      <c r="C9" s="67"/>
      <c r="D9" s="67"/>
      <c r="E9" s="72">
        <f t="shared" si="0"/>
        <v>0</v>
      </c>
      <c r="F9" s="76"/>
      <c r="G9" s="76"/>
      <c r="H9" s="100"/>
      <c r="I9" s="7"/>
      <c r="J9" s="7"/>
    </row>
    <row r="10" spans="2:11" ht="25.5" customHeight="1" thickBot="1" x14ac:dyDescent="0.2">
      <c r="B10" s="90" t="str">
        <f>'Mon-Day 1'!B10</f>
        <v>Block 3</v>
      </c>
      <c r="C10" s="74"/>
      <c r="D10" s="74"/>
      <c r="E10" s="71">
        <f t="shared" si="0"/>
        <v>0</v>
      </c>
      <c r="F10" s="77">
        <f>E10</f>
        <v>0</v>
      </c>
      <c r="G10" s="94"/>
      <c r="H10" s="101"/>
      <c r="I10" s="7"/>
      <c r="J10" s="7"/>
    </row>
    <row r="11" spans="2:11" ht="25.5" customHeight="1" thickBot="1" x14ac:dyDescent="0.2">
      <c r="B11" s="85" t="str">
        <f>'Mon-Day 1'!B11</f>
        <v>Transition/Break</v>
      </c>
      <c r="C11" s="67"/>
      <c r="D11" s="67"/>
      <c r="E11" s="72">
        <f t="shared" si="0"/>
        <v>0</v>
      </c>
      <c r="F11" s="76"/>
      <c r="G11" s="76"/>
      <c r="H11" s="100"/>
      <c r="I11" s="7"/>
      <c r="J11" s="7"/>
    </row>
    <row r="12" spans="2:11" ht="37.5" customHeight="1" thickBot="1" x14ac:dyDescent="0.2">
      <c r="B12" s="85" t="str">
        <f>'Mon-Day 1'!B12</f>
        <v>Recess Supervision</v>
      </c>
      <c r="C12" s="67"/>
      <c r="D12" s="67"/>
      <c r="E12" s="72">
        <f t="shared" si="0"/>
        <v>0</v>
      </c>
      <c r="F12" s="76"/>
      <c r="G12" s="76"/>
      <c r="H12" s="100"/>
      <c r="I12" s="7"/>
      <c r="J12" s="7"/>
    </row>
    <row r="13" spans="2:11" ht="25.5" customHeight="1" thickBot="1" x14ac:dyDescent="0.2">
      <c r="B13" s="85" t="str">
        <f>'Mon-Day 1'!B13</f>
        <v>Transition/Break</v>
      </c>
      <c r="C13" s="67"/>
      <c r="D13" s="67"/>
      <c r="E13" s="72">
        <f t="shared" si="0"/>
        <v>0</v>
      </c>
      <c r="F13" s="76"/>
      <c r="G13" s="76"/>
      <c r="H13" s="100"/>
      <c r="I13" s="7"/>
      <c r="J13" s="7"/>
    </row>
    <row r="14" spans="2:11" ht="25.5" customHeight="1" thickBot="1" x14ac:dyDescent="0.2">
      <c r="B14" s="90" t="str">
        <f>'Mon-Day 1'!B14</f>
        <v>Block 4</v>
      </c>
      <c r="C14" s="74"/>
      <c r="D14" s="74"/>
      <c r="E14" s="71">
        <f>IFERROR((D14-C14)*24*60,0)</f>
        <v>0</v>
      </c>
      <c r="F14" s="77">
        <f>E14</f>
        <v>0</v>
      </c>
      <c r="G14" s="94"/>
      <c r="H14" s="101"/>
      <c r="I14" s="7"/>
      <c r="J14" s="7"/>
    </row>
    <row r="15" spans="2:11" ht="25.5" customHeight="1" thickBot="1" x14ac:dyDescent="0.2">
      <c r="B15" s="85" t="str">
        <f>'Mon-Day 1'!B15</f>
        <v>Transition/Break</v>
      </c>
      <c r="C15" s="67"/>
      <c r="D15" s="67"/>
      <c r="E15" s="72">
        <f>IFERROR((D15-C15)*24*60,0)</f>
        <v>0</v>
      </c>
      <c r="F15" s="76"/>
      <c r="G15" s="76"/>
      <c r="H15" s="100"/>
      <c r="I15" s="7"/>
      <c r="J15" s="7"/>
    </row>
    <row r="16" spans="2:11" ht="25.5" customHeight="1" thickBot="1" x14ac:dyDescent="0.2">
      <c r="B16" s="90" t="str">
        <f>'Mon-Day 1'!B16</f>
        <v>Block 5</v>
      </c>
      <c r="C16" s="74"/>
      <c r="D16" s="74"/>
      <c r="E16" s="71">
        <f>IFERROR((D16-C16)*24*60,0)</f>
        <v>0</v>
      </c>
      <c r="F16" s="77">
        <f>E16</f>
        <v>0</v>
      </c>
      <c r="G16" s="94"/>
      <c r="H16" s="101"/>
      <c r="I16" s="7"/>
      <c r="J16" s="7"/>
    </row>
    <row r="17" spans="2:10" ht="25.5" customHeight="1" thickBot="1" x14ac:dyDescent="0.2">
      <c r="B17" s="85" t="str">
        <f>'Mon-Day 1'!B17</f>
        <v>Transition/Break</v>
      </c>
      <c r="C17" s="67"/>
      <c r="D17" s="67"/>
      <c r="E17" s="72">
        <f t="shared" ref="E17:E37" si="1">IFERROR((D17-C17)*24*60,0)</f>
        <v>0</v>
      </c>
      <c r="F17" s="76"/>
      <c r="G17" s="76"/>
      <c r="H17" s="100"/>
      <c r="I17" s="7"/>
      <c r="J17" s="7"/>
    </row>
    <row r="18" spans="2:10" ht="25.5" customHeight="1" thickBot="1" x14ac:dyDescent="0.2">
      <c r="B18" s="85" t="str">
        <f>'Mon-Day 1'!B18</f>
        <v>Lunch Supervision</v>
      </c>
      <c r="C18" s="67"/>
      <c r="D18" s="67"/>
      <c r="E18" s="72">
        <f t="shared" si="1"/>
        <v>0</v>
      </c>
      <c r="F18" s="76"/>
      <c r="G18" s="76"/>
      <c r="H18" s="100"/>
    </row>
    <row r="19" spans="2:10" ht="36" customHeight="1" thickBot="1" x14ac:dyDescent="0.2">
      <c r="B19" s="85" t="str">
        <f>'Mon-Day 1'!B19</f>
        <v>Lunch Recess Supervision</v>
      </c>
      <c r="C19" s="67"/>
      <c r="D19" s="67"/>
      <c r="E19" s="72">
        <f t="shared" si="1"/>
        <v>0</v>
      </c>
      <c r="F19" s="76"/>
      <c r="G19" s="76"/>
      <c r="H19" s="100"/>
    </row>
    <row r="20" spans="2:10" ht="25.5" customHeight="1" thickBot="1" x14ac:dyDescent="0.2">
      <c r="B20" s="85" t="str">
        <f>'Mon-Day 1'!B20</f>
        <v>Transition/Break</v>
      </c>
      <c r="C20" s="67"/>
      <c r="D20" s="67"/>
      <c r="E20" s="72">
        <f t="shared" si="1"/>
        <v>0</v>
      </c>
      <c r="F20" s="76"/>
      <c r="G20" s="76"/>
      <c r="H20" s="100"/>
    </row>
    <row r="21" spans="2:10" ht="25.5" customHeight="1" thickBot="1" x14ac:dyDescent="0.2">
      <c r="B21" s="90" t="str">
        <f>'Mon-Day 1'!B21</f>
        <v>Block 6</v>
      </c>
      <c r="C21" s="74"/>
      <c r="D21" s="74"/>
      <c r="E21" s="71">
        <f t="shared" si="1"/>
        <v>0</v>
      </c>
      <c r="F21" s="77">
        <f>E21</f>
        <v>0</v>
      </c>
      <c r="G21" s="94"/>
      <c r="H21" s="101"/>
    </row>
    <row r="22" spans="2:10" ht="25.5" customHeight="1" thickBot="1" x14ac:dyDescent="0.2">
      <c r="B22" s="85" t="str">
        <f>'Mon-Day 1'!B22</f>
        <v>Transition/Break</v>
      </c>
      <c r="C22" s="67"/>
      <c r="D22" s="67"/>
      <c r="E22" s="72">
        <f t="shared" si="1"/>
        <v>0</v>
      </c>
      <c r="F22" s="76"/>
      <c r="G22" s="76"/>
      <c r="H22" s="100"/>
    </row>
    <row r="23" spans="2:10" ht="29.25" customHeight="1" thickBot="1" x14ac:dyDescent="0.2">
      <c r="B23" s="85" t="str">
        <f>'Mon-Day 1'!B23</f>
        <v>Lunch Supervision</v>
      </c>
      <c r="C23" s="67"/>
      <c r="D23" s="67"/>
      <c r="E23" s="72">
        <f t="shared" si="1"/>
        <v>0</v>
      </c>
      <c r="F23" s="76"/>
      <c r="G23" s="76"/>
      <c r="H23" s="100"/>
    </row>
    <row r="24" spans="2:10" ht="36" customHeight="1" thickBot="1" x14ac:dyDescent="0.2">
      <c r="B24" s="85" t="str">
        <f>'Mon-Day 1'!B24</f>
        <v>Lunch Recess Supervision</v>
      </c>
      <c r="C24" s="67"/>
      <c r="D24" s="67"/>
      <c r="E24" s="72">
        <f t="shared" si="1"/>
        <v>0</v>
      </c>
      <c r="F24" s="76"/>
      <c r="G24" s="76"/>
      <c r="H24" s="100"/>
    </row>
    <row r="25" spans="2:10" ht="25.5" customHeight="1" thickBot="1" x14ac:dyDescent="0.2">
      <c r="B25" s="85" t="str">
        <f>'Mon-Day 1'!B25</f>
        <v>Transition/Break</v>
      </c>
      <c r="C25" s="67"/>
      <c r="D25" s="67"/>
      <c r="E25" s="72">
        <f t="shared" si="1"/>
        <v>0</v>
      </c>
      <c r="F25" s="76"/>
      <c r="G25" s="76"/>
      <c r="H25" s="100"/>
    </row>
    <row r="26" spans="2:10" ht="25.5" customHeight="1" thickBot="1" x14ac:dyDescent="0.2">
      <c r="B26" s="90" t="str">
        <f>'Mon-Day 1'!B26</f>
        <v>Block 7</v>
      </c>
      <c r="C26" s="74"/>
      <c r="D26" s="74"/>
      <c r="E26" s="71">
        <f t="shared" si="1"/>
        <v>0</v>
      </c>
      <c r="F26" s="77">
        <f>E26</f>
        <v>0</v>
      </c>
      <c r="G26" s="94"/>
      <c r="H26" s="101"/>
    </row>
    <row r="27" spans="2:10" ht="25.5" customHeight="1" thickBot="1" x14ac:dyDescent="0.2">
      <c r="B27" s="85" t="str">
        <f>'Mon-Day 1'!B27</f>
        <v>Transition/Break</v>
      </c>
      <c r="C27" s="67"/>
      <c r="D27" s="67"/>
      <c r="E27" s="72">
        <f t="shared" si="1"/>
        <v>0</v>
      </c>
      <c r="F27" s="76"/>
      <c r="G27" s="76"/>
      <c r="H27" s="100"/>
    </row>
    <row r="28" spans="2:10" ht="36" customHeight="1" thickBot="1" x14ac:dyDescent="0.2">
      <c r="B28" s="85" t="str">
        <f>'Mon-Day 1'!B28</f>
        <v>PM Recess Supervision</v>
      </c>
      <c r="C28" s="67"/>
      <c r="D28" s="67"/>
      <c r="E28" s="72">
        <f t="shared" si="1"/>
        <v>0</v>
      </c>
      <c r="F28" s="76"/>
      <c r="G28" s="76"/>
      <c r="H28" s="100"/>
    </row>
    <row r="29" spans="2:10" ht="25.5" customHeight="1" thickBot="1" x14ac:dyDescent="0.2">
      <c r="B29" s="85" t="str">
        <f>'Mon-Day 1'!B29</f>
        <v>Transition/Break</v>
      </c>
      <c r="C29" s="67"/>
      <c r="D29" s="67"/>
      <c r="E29" s="72">
        <f t="shared" si="1"/>
        <v>0</v>
      </c>
      <c r="F29" s="76"/>
      <c r="G29" s="76"/>
      <c r="H29" s="100"/>
    </row>
    <row r="30" spans="2:10" ht="28.5" customHeight="1" thickBot="1" x14ac:dyDescent="0.2">
      <c r="B30" s="90" t="str">
        <f>'Mon-Day 1'!B30</f>
        <v>Block 8</v>
      </c>
      <c r="C30" s="74"/>
      <c r="D30" s="74"/>
      <c r="E30" s="71">
        <f t="shared" si="1"/>
        <v>0</v>
      </c>
      <c r="F30" s="77">
        <f>E30</f>
        <v>0</v>
      </c>
      <c r="G30" s="94"/>
      <c r="H30" s="101"/>
    </row>
    <row r="31" spans="2:10" ht="25.5" customHeight="1" thickBot="1" x14ac:dyDescent="0.2">
      <c r="B31" s="85" t="str">
        <f>'Mon-Day 1'!B31</f>
        <v>Transition/Break</v>
      </c>
      <c r="C31" s="67"/>
      <c r="D31" s="67"/>
      <c r="E31" s="72">
        <f t="shared" si="1"/>
        <v>0</v>
      </c>
      <c r="F31" s="76"/>
      <c r="G31" s="76"/>
      <c r="H31" s="100"/>
    </row>
    <row r="32" spans="2:10" ht="25.5" customHeight="1" thickBot="1" x14ac:dyDescent="0.2">
      <c r="B32" s="90" t="str">
        <f>'Mon-Day 1'!B32</f>
        <v>Block 9</v>
      </c>
      <c r="C32" s="74"/>
      <c r="D32" s="74"/>
      <c r="E32" s="71">
        <f t="shared" si="1"/>
        <v>0</v>
      </c>
      <c r="F32" s="77">
        <f>E32</f>
        <v>0</v>
      </c>
      <c r="G32" s="94"/>
      <c r="H32" s="101"/>
    </row>
    <row r="33" spans="2:10" ht="25.5" customHeight="1" thickBot="1" x14ac:dyDescent="0.2">
      <c r="B33" s="85" t="str">
        <f>'Mon-Day 1'!B33</f>
        <v>Transition/Break</v>
      </c>
      <c r="C33" s="67"/>
      <c r="D33" s="67"/>
      <c r="E33" s="72">
        <f t="shared" si="1"/>
        <v>0</v>
      </c>
      <c r="F33" s="76"/>
      <c r="G33" s="76"/>
      <c r="H33" s="100"/>
    </row>
    <row r="34" spans="2:10" ht="25.5" customHeight="1" thickBot="1" x14ac:dyDescent="0.2">
      <c r="B34" s="90" t="str">
        <f>'Mon-Day 1'!B34</f>
        <v>Block 10</v>
      </c>
      <c r="C34" s="74"/>
      <c r="D34" s="74"/>
      <c r="E34" s="71">
        <f t="shared" si="1"/>
        <v>0</v>
      </c>
      <c r="F34" s="77">
        <f>E34</f>
        <v>0</v>
      </c>
      <c r="G34" s="94"/>
      <c r="H34" s="101"/>
    </row>
    <row r="35" spans="2:10" ht="25.5" customHeight="1" thickBot="1" x14ac:dyDescent="0.2">
      <c r="B35" s="85" t="str">
        <f>'Mon-Day 1'!B35</f>
        <v>Transition/Break</v>
      </c>
      <c r="C35" s="67"/>
      <c r="D35" s="67"/>
      <c r="E35" s="72">
        <f t="shared" si="1"/>
        <v>0</v>
      </c>
      <c r="F35" s="76"/>
      <c r="G35" s="76"/>
      <c r="H35" s="100"/>
      <c r="I35" s="7"/>
      <c r="J35" s="7"/>
    </row>
    <row r="36" spans="2:10" ht="36" customHeight="1" thickBot="1" x14ac:dyDescent="0.2">
      <c r="B36" s="90" t="str">
        <f>'Mon-Day 1'!B36</f>
        <v>Block 11</v>
      </c>
      <c r="C36" s="66"/>
      <c r="D36" s="66"/>
      <c r="E36" s="71">
        <f t="shared" si="1"/>
        <v>0</v>
      </c>
      <c r="F36" s="77">
        <f>E36</f>
        <v>0</v>
      </c>
      <c r="G36" s="94"/>
      <c r="H36" s="101"/>
      <c r="I36" s="7"/>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50.2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B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B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B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B00-000003000000}">
      <formula1>0</formula1>
      <formula2>120</formula2>
    </dataValidation>
  </dataValidations>
  <hyperlinks>
    <hyperlink ref="G1" location="'Hours Summary'!A1" display="Return to Main" xr:uid="{00000000-0004-0000-0B00-000000000000}"/>
  </hyperlinks>
  <printOptions horizontalCentered="1"/>
  <pageMargins left="0.25" right="0.25" top="0.75" bottom="0.75" header="0.3" footer="0.3"/>
  <pageSetup scale="4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Q41"/>
  <sheetViews>
    <sheetView showGridLines="0" zoomScale="75" zoomScaleNormal="75" workbookViewId="0">
      <pane xSplit="14" ySplit="7" topLeftCell="O8" activePane="bottomRight" state="frozen"/>
      <selection activeCell="C8" sqref="C8"/>
      <selection pane="topRight" activeCell="C8" sqref="C8"/>
      <selection pane="bottomLeft" activeCell="C8" sqref="C8"/>
      <selection pane="bottomRight" activeCell="I2" sqref="I2:I3"/>
    </sheetView>
  </sheetViews>
  <sheetFormatPr baseColWidth="10" defaultColWidth="9" defaultRowHeight="20.25" customHeight="1" x14ac:dyDescent="0.15"/>
  <cols>
    <col min="1" max="1" width="1.1640625" style="147" customWidth="1"/>
    <col min="2" max="2" width="21.5" style="147" customWidth="1"/>
    <col min="3" max="3" width="14.1640625" style="147" customWidth="1"/>
    <col min="4" max="4" width="18.83203125" style="147" customWidth="1"/>
    <col min="5" max="5" width="17.1640625" style="147" customWidth="1"/>
    <col min="6" max="6" width="16.1640625" style="147" customWidth="1"/>
    <col min="7" max="7" width="12.83203125" style="147" customWidth="1"/>
    <col min="8" max="8" width="15.83203125" style="147" customWidth="1"/>
    <col min="9" max="9" width="18.1640625" style="147" customWidth="1"/>
    <col min="10" max="10" width="12.1640625" style="147" customWidth="1"/>
    <col min="11" max="11" width="20.83203125" style="147" customWidth="1"/>
    <col min="12" max="12" width="11.83203125" style="147" customWidth="1"/>
    <col min="13" max="13" width="14.1640625" style="147" customWidth="1"/>
    <col min="14" max="14" width="10.1640625" style="147" customWidth="1"/>
    <col min="15" max="15" width="1.83203125" style="147" customWidth="1"/>
    <col min="16" max="16384" width="9" style="147"/>
  </cols>
  <sheetData>
    <row r="1" spans="2:17" ht="35.25" customHeight="1" thickTop="1" thickBot="1" x14ac:dyDescent="0.35">
      <c r="B1" s="421" t="s">
        <v>38</v>
      </c>
      <c r="C1" s="421"/>
      <c r="D1" s="421"/>
      <c r="E1" s="421"/>
      <c r="F1" s="421"/>
      <c r="G1" s="421"/>
      <c r="H1" s="421"/>
      <c r="I1" s="422"/>
      <c r="J1" s="423" t="s">
        <v>20</v>
      </c>
      <c r="K1" s="424"/>
      <c r="L1" s="206" t="s">
        <v>17</v>
      </c>
      <c r="M1" s="118" t="s">
        <v>20</v>
      </c>
      <c r="N1" s="206" t="s">
        <v>17</v>
      </c>
      <c r="O1" s="181"/>
    </row>
    <row r="2" spans="2:17" ht="46.5" customHeight="1" thickBot="1" x14ac:dyDescent="0.25">
      <c r="B2" s="205" t="s">
        <v>37</v>
      </c>
      <c r="C2" s="326" t="str">
        <f>'Hours Summary'!D1</f>
        <v>Type Teacher Name</v>
      </c>
      <c r="D2" s="329" t="str">
        <f>'Hours Summary'!G1</f>
        <v>Type FTE</v>
      </c>
      <c r="E2" s="327" t="s">
        <v>36</v>
      </c>
      <c r="F2" s="204" t="s">
        <v>55</v>
      </c>
      <c r="G2" s="203">
        <f>'Hours Summary'!G7</f>
        <v>0</v>
      </c>
      <c r="H2" s="439" t="s">
        <v>95</v>
      </c>
      <c r="I2" s="437" t="s">
        <v>22</v>
      </c>
      <c r="J2" s="425" t="s">
        <v>120</v>
      </c>
      <c r="K2" s="426"/>
      <c r="L2" s="202">
        <f>'Hours Summary'!C6+'Hours Summary'!D6</f>
        <v>0</v>
      </c>
      <c r="M2" s="201" t="s">
        <v>125</v>
      </c>
      <c r="N2" s="119">
        <f>'Hours Summary'!C11+'Hours Summary'!D11</f>
        <v>0</v>
      </c>
      <c r="O2" s="181"/>
    </row>
    <row r="3" spans="2:17" ht="46.5" customHeight="1" thickBot="1" x14ac:dyDescent="0.25">
      <c r="B3" s="200" t="s">
        <v>35</v>
      </c>
      <c r="C3" s="431" t="str">
        <f>'Hours Summary'!D2</f>
        <v>Type School Name</v>
      </c>
      <c r="D3" s="431"/>
      <c r="E3" s="432"/>
      <c r="F3" s="199" t="s">
        <v>56</v>
      </c>
      <c r="G3" s="198">
        <f>'Hours Summary'!G12</f>
        <v>0</v>
      </c>
      <c r="H3" s="440"/>
      <c r="I3" s="438"/>
      <c r="J3" s="427" t="s">
        <v>121</v>
      </c>
      <c r="K3" s="428"/>
      <c r="L3" s="197">
        <f>'Hours Summary'!C7+'Hours Summary'!D7</f>
        <v>0</v>
      </c>
      <c r="M3" s="196" t="s">
        <v>126</v>
      </c>
      <c r="N3" s="195">
        <f>'Hours Summary'!C12+'Hours Summary'!D12</f>
        <v>0</v>
      </c>
      <c r="O3" s="181"/>
    </row>
    <row r="4" spans="2:17" ht="78" customHeight="1" thickBot="1" x14ac:dyDescent="0.2">
      <c r="B4" s="194" t="s">
        <v>128</v>
      </c>
      <c r="C4" s="193" t="str">
        <f>'Hours Summary'!H3</f>
        <v>Typical Assign FTE</v>
      </c>
      <c r="D4" s="194" t="s">
        <v>86</v>
      </c>
      <c r="E4" s="193">
        <f>IFERROR(D2*1200,0)</f>
        <v>0</v>
      </c>
      <c r="F4" s="194" t="s">
        <v>116</v>
      </c>
      <c r="G4" s="193">
        <f>$E$4-'Hours Summary'!$C$3-$E$6</f>
        <v>0</v>
      </c>
      <c r="H4" s="192"/>
      <c r="I4" s="441"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87"/>
      <c r="G5" s="187"/>
      <c r="H5" s="187"/>
      <c r="I5" s="442"/>
      <c r="J5" s="433" t="s">
        <v>123</v>
      </c>
      <c r="K5" s="434"/>
      <c r="L5" s="188">
        <f>'Hours Summary'!C9+'Hours Summary'!D9</f>
        <v>0</v>
      </c>
      <c r="M5" s="284"/>
      <c r="N5" s="181"/>
      <c r="O5" s="181"/>
    </row>
    <row r="6" spans="2:17" ht="31.5" customHeight="1" thickBot="1" x14ac:dyDescent="0.25">
      <c r="B6" s="296">
        <f>G4-D6</f>
        <v>0</v>
      </c>
      <c r="C6" s="298">
        <f>SUM(I8:I38)/60</f>
        <v>0</v>
      </c>
      <c r="D6" s="300">
        <f>SUM(K8:K38)/60</f>
        <v>0</v>
      </c>
      <c r="E6" s="132">
        <f>D6</f>
        <v>0</v>
      </c>
      <c r="F6" s="187"/>
      <c r="G6" s="187"/>
      <c r="H6" s="187"/>
      <c r="I6" s="133">
        <f>B6-E6</f>
        <v>0</v>
      </c>
      <c r="J6" s="435" t="s">
        <v>124</v>
      </c>
      <c r="K6" s="436"/>
      <c r="L6" s="186">
        <f>'Hours Summary'!C10+'Hours Summary'!D10</f>
        <v>0</v>
      </c>
      <c r="M6" s="181"/>
      <c r="N6" s="181"/>
      <c r="O6" s="181"/>
    </row>
    <row r="7" spans="2:17" ht="93" customHeight="1" thickTop="1" x14ac:dyDescent="0.15">
      <c r="B7" s="185" t="s">
        <v>34</v>
      </c>
      <c r="C7" s="184" t="s">
        <v>58</v>
      </c>
      <c r="D7" s="184" t="s">
        <v>110</v>
      </c>
      <c r="E7" s="184" t="s">
        <v>105</v>
      </c>
      <c r="F7" s="184" t="s">
        <v>59</v>
      </c>
      <c r="G7" s="183" t="s">
        <v>66</v>
      </c>
      <c r="H7" s="182" t="s">
        <v>60</v>
      </c>
      <c r="I7" s="307" t="s">
        <v>106</v>
      </c>
      <c r="J7" s="308" t="s">
        <v>67</v>
      </c>
      <c r="K7" s="285" t="s">
        <v>68</v>
      </c>
      <c r="L7" s="181"/>
      <c r="M7" s="181"/>
      <c r="N7" s="181"/>
      <c r="O7" s="181"/>
    </row>
    <row r="8" spans="2:17" ht="18" x14ac:dyDescent="0.15">
      <c r="B8" s="162">
        <v>43678</v>
      </c>
      <c r="C8" s="173"/>
      <c r="D8" s="171"/>
      <c r="E8" s="172"/>
      <c r="F8" s="171"/>
      <c r="G8" s="170"/>
      <c r="H8" s="167"/>
      <c r="I8" s="169">
        <f t="shared" ref="I8:I38" si="0">E8</f>
        <v>0</v>
      </c>
      <c r="J8" s="168">
        <f t="shared" ref="J8:J38" si="1">IFERROR(C8+D8+F8+H8,0)</f>
        <v>0</v>
      </c>
      <c r="K8" s="288">
        <f t="shared" ref="K8:K38" si="2">IFERROR(J8/60,0)</f>
        <v>0</v>
      </c>
      <c r="L8" s="180"/>
      <c r="M8" s="180"/>
      <c r="N8" s="180"/>
      <c r="O8" s="180"/>
      <c r="Q8" s="180"/>
    </row>
    <row r="9" spans="2:17" ht="18" x14ac:dyDescent="0.15">
      <c r="B9" s="162">
        <v>43679</v>
      </c>
      <c r="C9" s="173"/>
      <c r="D9" s="171"/>
      <c r="E9" s="172"/>
      <c r="F9" s="171"/>
      <c r="G9" s="170"/>
      <c r="H9" s="167"/>
      <c r="I9" s="169">
        <f t="shared" si="0"/>
        <v>0</v>
      </c>
      <c r="J9" s="168">
        <f t="shared" si="1"/>
        <v>0</v>
      </c>
      <c r="K9" s="288">
        <f t="shared" si="2"/>
        <v>0</v>
      </c>
    </row>
    <row r="10" spans="2:17" ht="18" x14ac:dyDescent="0.15">
      <c r="B10" s="179">
        <v>43680</v>
      </c>
      <c r="C10" s="178"/>
      <c r="D10" s="176"/>
      <c r="E10" s="177"/>
      <c r="F10" s="176"/>
      <c r="G10" s="175"/>
      <c r="H10" s="174"/>
      <c r="I10" s="169">
        <f t="shared" si="0"/>
        <v>0</v>
      </c>
      <c r="J10" s="168">
        <f t="shared" si="1"/>
        <v>0</v>
      </c>
      <c r="K10" s="288">
        <f t="shared" si="2"/>
        <v>0</v>
      </c>
    </row>
    <row r="11" spans="2:17" ht="18" x14ac:dyDescent="0.15">
      <c r="B11" s="179">
        <v>43681</v>
      </c>
      <c r="C11" s="178"/>
      <c r="D11" s="176"/>
      <c r="E11" s="177"/>
      <c r="F11" s="176"/>
      <c r="G11" s="175"/>
      <c r="H11" s="174"/>
      <c r="I11" s="169">
        <f t="shared" si="0"/>
        <v>0</v>
      </c>
      <c r="J11" s="168">
        <f t="shared" si="1"/>
        <v>0</v>
      </c>
      <c r="K11" s="288">
        <f t="shared" si="2"/>
        <v>0</v>
      </c>
    </row>
    <row r="12" spans="2:17" ht="18" x14ac:dyDescent="0.15">
      <c r="B12" s="162">
        <v>43682</v>
      </c>
      <c r="C12" s="173"/>
      <c r="D12" s="171"/>
      <c r="E12" s="172"/>
      <c r="F12" s="171"/>
      <c r="G12" s="170"/>
      <c r="H12" s="167"/>
      <c r="I12" s="169">
        <f t="shared" si="0"/>
        <v>0</v>
      </c>
      <c r="J12" s="168">
        <f t="shared" si="1"/>
        <v>0</v>
      </c>
      <c r="K12" s="288">
        <f t="shared" si="2"/>
        <v>0</v>
      </c>
    </row>
    <row r="13" spans="2:17" ht="18" x14ac:dyDescent="0.15">
      <c r="B13" s="162">
        <v>43683</v>
      </c>
      <c r="C13" s="173"/>
      <c r="D13" s="171"/>
      <c r="E13" s="172"/>
      <c r="F13" s="171"/>
      <c r="G13" s="170"/>
      <c r="H13" s="167"/>
      <c r="I13" s="169">
        <f t="shared" si="0"/>
        <v>0</v>
      </c>
      <c r="J13" s="168">
        <f t="shared" si="1"/>
        <v>0</v>
      </c>
      <c r="K13" s="288">
        <f t="shared" si="2"/>
        <v>0</v>
      </c>
    </row>
    <row r="14" spans="2:17" ht="18" x14ac:dyDescent="0.15">
      <c r="B14" s="162">
        <v>43684</v>
      </c>
      <c r="C14" s="173"/>
      <c r="D14" s="171"/>
      <c r="E14" s="172"/>
      <c r="F14" s="171"/>
      <c r="G14" s="170"/>
      <c r="H14" s="167"/>
      <c r="I14" s="169">
        <f t="shared" si="0"/>
        <v>0</v>
      </c>
      <c r="J14" s="168">
        <f t="shared" si="1"/>
        <v>0</v>
      </c>
      <c r="K14" s="288">
        <f t="shared" si="2"/>
        <v>0</v>
      </c>
    </row>
    <row r="15" spans="2:17" ht="18" x14ac:dyDescent="0.15">
      <c r="B15" s="162">
        <v>43685</v>
      </c>
      <c r="C15" s="173"/>
      <c r="D15" s="171"/>
      <c r="E15" s="172"/>
      <c r="F15" s="171"/>
      <c r="G15" s="170"/>
      <c r="H15" s="167"/>
      <c r="I15" s="169">
        <f t="shared" si="0"/>
        <v>0</v>
      </c>
      <c r="J15" s="168">
        <f t="shared" si="1"/>
        <v>0</v>
      </c>
      <c r="K15" s="288">
        <f t="shared" si="2"/>
        <v>0</v>
      </c>
    </row>
    <row r="16" spans="2:17" ht="18" x14ac:dyDescent="0.15">
      <c r="B16" s="162">
        <v>43686</v>
      </c>
      <c r="C16" s="173"/>
      <c r="D16" s="171"/>
      <c r="E16" s="172"/>
      <c r="F16" s="171"/>
      <c r="G16" s="170"/>
      <c r="H16" s="167"/>
      <c r="I16" s="169">
        <f t="shared" si="0"/>
        <v>0</v>
      </c>
      <c r="J16" s="168">
        <f t="shared" si="1"/>
        <v>0</v>
      </c>
      <c r="K16" s="288">
        <f t="shared" si="2"/>
        <v>0</v>
      </c>
    </row>
    <row r="17" spans="2:11" ht="18" x14ac:dyDescent="0.15">
      <c r="B17" s="179">
        <v>43687</v>
      </c>
      <c r="C17" s="178"/>
      <c r="D17" s="176"/>
      <c r="E17" s="177"/>
      <c r="F17" s="176"/>
      <c r="G17" s="175"/>
      <c r="H17" s="174"/>
      <c r="I17" s="169">
        <f t="shared" si="0"/>
        <v>0</v>
      </c>
      <c r="J17" s="168">
        <f t="shared" si="1"/>
        <v>0</v>
      </c>
      <c r="K17" s="288">
        <f t="shared" si="2"/>
        <v>0</v>
      </c>
    </row>
    <row r="18" spans="2:11" ht="18" x14ac:dyDescent="0.15">
      <c r="B18" s="179">
        <v>43688</v>
      </c>
      <c r="C18" s="178"/>
      <c r="D18" s="176"/>
      <c r="E18" s="177"/>
      <c r="F18" s="176"/>
      <c r="G18" s="175"/>
      <c r="H18" s="174"/>
      <c r="I18" s="169">
        <f t="shared" si="0"/>
        <v>0</v>
      </c>
      <c r="J18" s="168">
        <f t="shared" si="1"/>
        <v>0</v>
      </c>
      <c r="K18" s="288">
        <f t="shared" si="2"/>
        <v>0</v>
      </c>
    </row>
    <row r="19" spans="2:11" ht="18" x14ac:dyDescent="0.15">
      <c r="B19" s="162">
        <v>43689</v>
      </c>
      <c r="C19" s="173"/>
      <c r="D19" s="171"/>
      <c r="E19" s="172"/>
      <c r="F19" s="171"/>
      <c r="G19" s="170"/>
      <c r="H19" s="167"/>
      <c r="I19" s="169">
        <f t="shared" si="0"/>
        <v>0</v>
      </c>
      <c r="J19" s="168">
        <f t="shared" si="1"/>
        <v>0</v>
      </c>
      <c r="K19" s="288">
        <f t="shared" si="2"/>
        <v>0</v>
      </c>
    </row>
    <row r="20" spans="2:11" ht="18" x14ac:dyDescent="0.15">
      <c r="B20" s="162">
        <v>43690</v>
      </c>
      <c r="C20" s="173"/>
      <c r="D20" s="171"/>
      <c r="E20" s="172"/>
      <c r="F20" s="171"/>
      <c r="G20" s="170"/>
      <c r="H20" s="167"/>
      <c r="I20" s="169">
        <f t="shared" si="0"/>
        <v>0</v>
      </c>
      <c r="J20" s="168">
        <f t="shared" si="1"/>
        <v>0</v>
      </c>
      <c r="K20" s="288">
        <f t="shared" si="2"/>
        <v>0</v>
      </c>
    </row>
    <row r="21" spans="2:11" ht="18" x14ac:dyDescent="0.15">
      <c r="B21" s="162">
        <v>43691</v>
      </c>
      <c r="C21" s="173"/>
      <c r="D21" s="171"/>
      <c r="E21" s="172"/>
      <c r="F21" s="171"/>
      <c r="G21" s="170"/>
      <c r="H21" s="167"/>
      <c r="I21" s="169">
        <f t="shared" si="0"/>
        <v>0</v>
      </c>
      <c r="J21" s="168">
        <f t="shared" si="1"/>
        <v>0</v>
      </c>
      <c r="K21" s="288">
        <f t="shared" si="2"/>
        <v>0</v>
      </c>
    </row>
    <row r="22" spans="2:11" ht="18" x14ac:dyDescent="0.15">
      <c r="B22" s="162">
        <v>43692</v>
      </c>
      <c r="C22" s="173"/>
      <c r="D22" s="171"/>
      <c r="E22" s="172"/>
      <c r="F22" s="171"/>
      <c r="G22" s="170"/>
      <c r="H22" s="167"/>
      <c r="I22" s="169">
        <f t="shared" si="0"/>
        <v>0</v>
      </c>
      <c r="J22" s="168">
        <f t="shared" si="1"/>
        <v>0</v>
      </c>
      <c r="K22" s="288">
        <f t="shared" si="2"/>
        <v>0</v>
      </c>
    </row>
    <row r="23" spans="2:11" ht="18" x14ac:dyDescent="0.15">
      <c r="B23" s="162">
        <v>43693</v>
      </c>
      <c r="C23" s="173"/>
      <c r="D23" s="171"/>
      <c r="E23" s="172"/>
      <c r="F23" s="171"/>
      <c r="G23" s="170"/>
      <c r="H23" s="167"/>
      <c r="I23" s="169">
        <f t="shared" si="0"/>
        <v>0</v>
      </c>
      <c r="J23" s="168">
        <f t="shared" si="1"/>
        <v>0</v>
      </c>
      <c r="K23" s="288">
        <f t="shared" si="2"/>
        <v>0</v>
      </c>
    </row>
    <row r="24" spans="2:11" ht="18" x14ac:dyDescent="0.15">
      <c r="B24" s="179">
        <v>43694</v>
      </c>
      <c r="C24" s="178"/>
      <c r="D24" s="176"/>
      <c r="E24" s="177"/>
      <c r="F24" s="176"/>
      <c r="G24" s="175"/>
      <c r="H24" s="174"/>
      <c r="I24" s="169">
        <f t="shared" si="0"/>
        <v>0</v>
      </c>
      <c r="J24" s="168">
        <f t="shared" si="1"/>
        <v>0</v>
      </c>
      <c r="K24" s="288">
        <f t="shared" si="2"/>
        <v>0</v>
      </c>
    </row>
    <row r="25" spans="2:11" ht="18" x14ac:dyDescent="0.15">
      <c r="B25" s="179">
        <v>43695</v>
      </c>
      <c r="C25" s="178"/>
      <c r="D25" s="176"/>
      <c r="E25" s="177"/>
      <c r="F25" s="176"/>
      <c r="G25" s="175"/>
      <c r="H25" s="174"/>
      <c r="I25" s="169">
        <f t="shared" si="0"/>
        <v>0</v>
      </c>
      <c r="J25" s="168">
        <f t="shared" si="1"/>
        <v>0</v>
      </c>
      <c r="K25" s="288">
        <f t="shared" si="2"/>
        <v>0</v>
      </c>
    </row>
    <row r="26" spans="2:11" ht="18" x14ac:dyDescent="0.15">
      <c r="B26" s="162">
        <v>43696</v>
      </c>
      <c r="C26" s="173"/>
      <c r="D26" s="171"/>
      <c r="E26" s="172"/>
      <c r="F26" s="171"/>
      <c r="G26" s="170"/>
      <c r="H26" s="167"/>
      <c r="I26" s="169">
        <f t="shared" si="0"/>
        <v>0</v>
      </c>
      <c r="J26" s="168">
        <f t="shared" si="1"/>
        <v>0</v>
      </c>
      <c r="K26" s="288">
        <f t="shared" si="2"/>
        <v>0</v>
      </c>
    </row>
    <row r="27" spans="2:11" ht="18" x14ac:dyDescent="0.15">
      <c r="B27" s="162">
        <v>43697</v>
      </c>
      <c r="C27" s="173"/>
      <c r="D27" s="171"/>
      <c r="E27" s="172"/>
      <c r="F27" s="171"/>
      <c r="G27" s="170"/>
      <c r="H27" s="167"/>
      <c r="I27" s="169">
        <f t="shared" si="0"/>
        <v>0</v>
      </c>
      <c r="J27" s="168">
        <f t="shared" si="1"/>
        <v>0</v>
      </c>
      <c r="K27" s="288">
        <f t="shared" si="2"/>
        <v>0</v>
      </c>
    </row>
    <row r="28" spans="2:11" ht="18" x14ac:dyDescent="0.15">
      <c r="B28" s="162">
        <v>43698</v>
      </c>
      <c r="C28" s="173"/>
      <c r="D28" s="171"/>
      <c r="E28" s="172"/>
      <c r="F28" s="171"/>
      <c r="G28" s="170"/>
      <c r="H28" s="167"/>
      <c r="I28" s="169">
        <f t="shared" si="0"/>
        <v>0</v>
      </c>
      <c r="J28" s="168">
        <f t="shared" si="1"/>
        <v>0</v>
      </c>
      <c r="K28" s="288">
        <f t="shared" si="2"/>
        <v>0</v>
      </c>
    </row>
    <row r="29" spans="2:11" ht="18" x14ac:dyDescent="0.15">
      <c r="B29" s="162">
        <v>43699</v>
      </c>
      <c r="C29" s="173"/>
      <c r="D29" s="171"/>
      <c r="E29" s="172"/>
      <c r="F29" s="171"/>
      <c r="G29" s="170"/>
      <c r="H29" s="167"/>
      <c r="I29" s="169">
        <f t="shared" si="0"/>
        <v>0</v>
      </c>
      <c r="J29" s="168">
        <f t="shared" si="1"/>
        <v>0</v>
      </c>
      <c r="K29" s="288">
        <f t="shared" si="2"/>
        <v>0</v>
      </c>
    </row>
    <row r="30" spans="2:11" ht="18" x14ac:dyDescent="0.15">
      <c r="B30" s="162">
        <v>43700</v>
      </c>
      <c r="C30" s="173"/>
      <c r="D30" s="171"/>
      <c r="E30" s="172"/>
      <c r="F30" s="171"/>
      <c r="G30" s="170"/>
      <c r="H30" s="167"/>
      <c r="I30" s="169">
        <f t="shared" si="0"/>
        <v>0</v>
      </c>
      <c r="J30" s="168">
        <f t="shared" si="1"/>
        <v>0</v>
      </c>
      <c r="K30" s="288">
        <f t="shared" si="2"/>
        <v>0</v>
      </c>
    </row>
    <row r="31" spans="2:11" ht="18" x14ac:dyDescent="0.15">
      <c r="B31" s="179">
        <v>43701</v>
      </c>
      <c r="C31" s="178"/>
      <c r="D31" s="176"/>
      <c r="E31" s="177"/>
      <c r="F31" s="176"/>
      <c r="G31" s="175"/>
      <c r="H31" s="174"/>
      <c r="I31" s="169">
        <f t="shared" si="0"/>
        <v>0</v>
      </c>
      <c r="J31" s="168">
        <f t="shared" si="1"/>
        <v>0</v>
      </c>
      <c r="K31" s="288">
        <f t="shared" si="2"/>
        <v>0</v>
      </c>
    </row>
    <row r="32" spans="2:11" ht="18" x14ac:dyDescent="0.15">
      <c r="B32" s="179">
        <v>43702</v>
      </c>
      <c r="C32" s="178"/>
      <c r="D32" s="176"/>
      <c r="E32" s="177"/>
      <c r="F32" s="176"/>
      <c r="G32" s="175"/>
      <c r="H32" s="174"/>
      <c r="I32" s="169">
        <f t="shared" si="0"/>
        <v>0</v>
      </c>
      <c r="J32" s="168">
        <f t="shared" si="1"/>
        <v>0</v>
      </c>
      <c r="K32" s="288">
        <f t="shared" si="2"/>
        <v>0</v>
      </c>
    </row>
    <row r="33" spans="2:11" ht="18" x14ac:dyDescent="0.15">
      <c r="B33" s="162">
        <v>43703</v>
      </c>
      <c r="C33" s="173"/>
      <c r="D33" s="171"/>
      <c r="E33" s="172"/>
      <c r="F33" s="171"/>
      <c r="G33" s="170"/>
      <c r="H33" s="167"/>
      <c r="I33" s="169">
        <f t="shared" si="0"/>
        <v>0</v>
      </c>
      <c r="J33" s="168">
        <f t="shared" si="1"/>
        <v>0</v>
      </c>
      <c r="K33" s="288">
        <f t="shared" si="2"/>
        <v>0</v>
      </c>
    </row>
    <row r="34" spans="2:11" ht="18" x14ac:dyDescent="0.15">
      <c r="B34" s="162">
        <v>43704</v>
      </c>
      <c r="C34" s="173"/>
      <c r="D34" s="171"/>
      <c r="E34" s="172"/>
      <c r="F34" s="171"/>
      <c r="G34" s="170"/>
      <c r="H34" s="167"/>
      <c r="I34" s="169">
        <f t="shared" si="0"/>
        <v>0</v>
      </c>
      <c r="J34" s="168">
        <f t="shared" si="1"/>
        <v>0</v>
      </c>
      <c r="K34" s="288">
        <f t="shared" si="2"/>
        <v>0</v>
      </c>
    </row>
    <row r="35" spans="2:11" ht="18" x14ac:dyDescent="0.15">
      <c r="B35" s="162">
        <v>43705</v>
      </c>
      <c r="C35" s="160"/>
      <c r="D35" s="160"/>
      <c r="E35" s="161"/>
      <c r="F35" s="160"/>
      <c r="G35" s="159"/>
      <c r="H35" s="167"/>
      <c r="I35" s="164">
        <f t="shared" si="0"/>
        <v>0</v>
      </c>
      <c r="J35" s="166">
        <f t="shared" si="1"/>
        <v>0</v>
      </c>
      <c r="K35" s="289">
        <f t="shared" si="2"/>
        <v>0</v>
      </c>
    </row>
    <row r="36" spans="2:11" ht="18" x14ac:dyDescent="0.15">
      <c r="B36" s="162">
        <v>43706</v>
      </c>
      <c r="C36" s="160"/>
      <c r="D36" s="160"/>
      <c r="E36" s="161"/>
      <c r="F36" s="160"/>
      <c r="G36" s="159"/>
      <c r="H36" s="165"/>
      <c r="I36" s="164">
        <f t="shared" si="0"/>
        <v>0</v>
      </c>
      <c r="J36" s="163">
        <f t="shared" si="1"/>
        <v>0</v>
      </c>
      <c r="K36" s="289">
        <f t="shared" si="2"/>
        <v>0</v>
      </c>
    </row>
    <row r="37" spans="2:11" ht="18" x14ac:dyDescent="0.15">
      <c r="B37" s="162">
        <v>43707</v>
      </c>
      <c r="C37" s="160"/>
      <c r="D37" s="160"/>
      <c r="E37" s="161"/>
      <c r="F37" s="160"/>
      <c r="G37" s="159"/>
      <c r="H37" s="165"/>
      <c r="I37" s="164">
        <f t="shared" si="0"/>
        <v>0</v>
      </c>
      <c r="J37" s="163">
        <f t="shared" si="1"/>
        <v>0</v>
      </c>
      <c r="K37" s="289">
        <f t="shared" si="2"/>
        <v>0</v>
      </c>
    </row>
    <row r="38" spans="2:11" ht="19" thickBot="1" x14ac:dyDescent="0.2">
      <c r="B38" s="179">
        <v>43708</v>
      </c>
      <c r="C38" s="178"/>
      <c r="D38" s="176"/>
      <c r="E38" s="177"/>
      <c r="F38" s="176"/>
      <c r="G38" s="175"/>
      <c r="H38" s="174"/>
      <c r="I38" s="158">
        <f t="shared" si="0"/>
        <v>0</v>
      </c>
      <c r="J38" s="157">
        <f t="shared" si="1"/>
        <v>0</v>
      </c>
      <c r="K38" s="290">
        <f t="shared" si="2"/>
        <v>0</v>
      </c>
    </row>
    <row r="39" spans="2:11" ht="20.25" customHeight="1" thickTop="1" x14ac:dyDescent="0.2">
      <c r="B39" s="156"/>
      <c r="C39" s="154"/>
      <c r="D39" s="155"/>
      <c r="E39" s="154"/>
      <c r="F39" s="154"/>
      <c r="G39" s="154"/>
      <c r="H39" s="153"/>
      <c r="I39" s="152"/>
    </row>
    <row r="40" spans="2:11" ht="20.25" customHeight="1" x14ac:dyDescent="0.2">
      <c r="B40" s="151"/>
      <c r="C40" s="149"/>
      <c r="D40" s="149"/>
      <c r="E40" s="149"/>
      <c r="F40" s="149"/>
      <c r="G40" s="150"/>
      <c r="H40" s="150"/>
      <c r="I40" s="149"/>
    </row>
    <row r="41" spans="2:11" ht="20.25" customHeight="1" x14ac:dyDescent="0.2">
      <c r="B41" s="148"/>
      <c r="C41" s="148"/>
      <c r="D41" s="148"/>
      <c r="E41" s="148"/>
      <c r="F41" s="148"/>
      <c r="G41" s="148"/>
      <c r="H41" s="148"/>
    </row>
  </sheetData>
  <sheetProtection formatColumns="0"/>
  <mergeCells count="11">
    <mergeCell ref="J5:K5"/>
    <mergeCell ref="J6:K6"/>
    <mergeCell ref="I2:I3"/>
    <mergeCell ref="H2:H3"/>
    <mergeCell ref="I4:I5"/>
    <mergeCell ref="B1:I1"/>
    <mergeCell ref="J1:K1"/>
    <mergeCell ref="J2:K2"/>
    <mergeCell ref="J3:K3"/>
    <mergeCell ref="J4:K4"/>
    <mergeCell ref="C3:E3"/>
  </mergeCells>
  <conditionalFormatting sqref="E6">
    <cfRule type="colorScale" priority="1">
      <colorScale>
        <cfvo type="formula" val="$B$6*0.5"/>
        <cfvo type="formula" val="$B$6*0.67"/>
        <cfvo type="formula" val="$B$6*0.83"/>
        <color rgb="FF00B050"/>
        <color rgb="FFFFEB84"/>
        <color rgb="FFFF0000"/>
      </colorScale>
    </cfRule>
  </conditionalFormatting>
  <dataValidations count="19">
    <dataValidation allowBlank="1" showInputMessage="1" showErrorMessage="1" prompt="Enter Assigned Time After School in this column under this heading." sqref="I8:I34 H38 H7:H34" xr:uid="{00000000-0002-0000-0C00-000000000000}"/>
    <dataValidation allowBlank="1" showInputMessage="1" showErrorMessage="1" prompt="Assigned Hours Worked are automatically calculated in this column under this heading." sqref="J7:K34" xr:uid="{00000000-0002-0000-0C00-000001000000}"/>
    <dataValidation allowBlank="1" showInputMessage="1" showErrorMessage="1" prompt="Enter Date in this column under this heading. Use heading filters to find specific entries" sqref="B7" xr:uid="{00000000-0002-0000-0C00-000002000000}"/>
    <dataValidation allowBlank="1" showInputMessage="1" showErrorMessage="1" prompt="adsfa" sqref="H2" xr:uid="{00000000-0002-0000-0C00-000003000000}"/>
    <dataValidation allowBlank="1" showErrorMessage="1" sqref="I2 A2:A1048576 F5:H6 B41:H1048576 B40:F40 R1:XFD7 E39:G39 F2:G3 Q1:Q4 M10:N11 L8:L11 P1:P6 L12:XFD38 I39:XFD1048576 M5:N7 C39 L1:L6 O3:O11 P8:XFD11 N1:O2 B8:B39 C35:F37 I35:K38 H35:H37" xr:uid="{00000000-0002-0000-0C00-000004000000}"/>
    <dataValidation allowBlank="1" showInputMessage="1" showErrorMessage="1" prompt="Use this worksheet to track hours worked in a work week. Enter Date and Times in TimeSheet table. Total Hours, Regular Hours and Overtime Hours are automatically calculated" sqref="A1" xr:uid="{00000000-0002-0000-0C00-000005000000}"/>
    <dataValidation allowBlank="1" showInputMessage="1" showErrorMessage="1" prompt="Enter Teacher and School details in cells below" sqref="B1" xr:uid="{00000000-0002-0000-0C00-000006000000}"/>
    <dataValidation allowBlank="1" showInputMessage="1" showErrorMessage="1" prompt="Enter Teacher Name and FTE in cells to the right" sqref="B2" xr:uid="{00000000-0002-0000-0C00-000007000000}"/>
    <dataValidation allowBlank="1" showInputMessage="1" showErrorMessage="1" prompt="Enter Teacher Name in this cell" sqref="C2" xr:uid="{00000000-0002-0000-0C00-000008000000}"/>
    <dataValidation allowBlank="1" showInputMessage="1" showErrorMessage="1" prompt="Enter Teacher's FTE in this cell" sqref="D2" xr:uid="{00000000-0002-0000-0C00-000009000000}"/>
    <dataValidation allowBlank="1" showInputMessage="1" showErrorMessage="1" prompt="Enter School Name in cell to the right" sqref="B3" xr:uid="{00000000-0002-0000-0C00-00000A000000}"/>
    <dataValidation allowBlank="1" showInputMessage="1" showErrorMessage="1" prompt="Enter School Name in this cell" sqref="C3" xr:uid="{00000000-0002-0000-0C00-00000B000000}"/>
    <dataValidation allowBlank="1" showInputMessage="1" showErrorMessage="1" prompt="Enter Total Assignable Hours in cell below" sqref="B5" xr:uid="{00000000-0002-0000-0C00-00000C000000}"/>
    <dataValidation allowBlank="1" showInputMessage="1" showErrorMessage="1" prompt="Total Assignable Hours Worked are automatically calculated in cell below" sqref="D5" xr:uid="{00000000-0002-0000-0C00-00000D000000}"/>
    <dataValidation allowBlank="1" showInputMessage="1" showErrorMessage="1" prompt="Regular Hours are automatically calculated in cell below" sqref="C5" xr:uid="{00000000-0002-0000-0C00-00000E000000}"/>
    <dataValidation allowBlank="1" showInputMessage="1" showErrorMessage="1" prompt="Enter Total Work Week Hours in this cell" sqref="B6" xr:uid="{00000000-0002-0000-0C00-00000F000000}"/>
    <dataValidation allowBlank="1" showInputMessage="1" showErrorMessage="1" prompt="Total Hours Worked are automatically calculated in this cell" sqref="C6:D6" xr:uid="{00000000-0002-0000-0C00-000010000000}"/>
    <dataValidation allowBlank="1" showInputMessage="1" showErrorMessage="1" prompt="Total Assignable Hours Worked to date automatically calculated in this cell." sqref="E6 I6" xr:uid="{00000000-0002-0000-0C00-000011000000}"/>
    <dataValidation allowBlank="1" showInputMessage="1" showErrorMessage="1" prompt="Total Assignable Hours Worked to date are automatically calculated in cell below" sqref="E5 I4" xr:uid="{00000000-0002-0000-0C00-000012000000}"/>
  </dataValidations>
  <hyperlinks>
    <hyperlink ref="I2" location="Summary!A1" display="Summary!A1" xr:uid="{00000000-0004-0000-0C00-000000000000}"/>
    <hyperlink ref="I2:I3" location="'Hours Summary'!A1" display="Return to Main" xr:uid="{00000000-0004-0000-0C00-000001000000}"/>
    <hyperlink ref="J2" location="'Mon-Day 1-S1'!Print_Titles" display="MON | Day 1 - Sem 1" xr:uid="{00000000-0004-0000-0C00-000002000000}"/>
    <hyperlink ref="J3" location="'Tue-Day 2-S1'!Print_Titles" display="TUE | Day 2 - Sem 1" xr:uid="{00000000-0004-0000-0C00-000003000000}"/>
    <hyperlink ref="J4" location="'Wed-Day 3-S1'!Print_Titles" display="WED | Day 3 - Sem 1" xr:uid="{00000000-0004-0000-0C00-000004000000}"/>
    <hyperlink ref="J5" location="'Thu-Day 4-S1'!Print_Titles" display="THU | Day 4 - Sem 1" xr:uid="{00000000-0004-0000-0C00-000005000000}"/>
    <hyperlink ref="J6" location="'Fri-Day 5-S1'!Print_Titles" display="FRI | Day 5 - Sem 1" xr:uid="{00000000-0004-0000-0C00-000006000000}"/>
    <hyperlink ref="M2" location="'Day 6'!A1" display="Day 6 - Sem 1" xr:uid="{00000000-0004-0000-0C00-000007000000}"/>
    <hyperlink ref="M3" location="'Early Dismissal 1'!A1" display="Early Out 1 - Sem 1" xr:uid="{00000000-0004-0000-0C00-000008000000}"/>
    <hyperlink ref="M4" location="'Early Dismissal 2'!A1" display="Early Out 2 - Sem 1" xr:uid="{00000000-0004-0000-0C00-000009000000}"/>
    <hyperlink ref="J2:K2" location="'Mon-Day 1'!A1" display="MON | Day 1 - Sem 1" xr:uid="{00000000-0004-0000-0C00-00000A000000}"/>
    <hyperlink ref="J3:K3" location="'Tue-Day 2'!A1" display="TUE | Day 2 - Sem 1" xr:uid="{00000000-0004-0000-0C00-00000B000000}"/>
    <hyperlink ref="J4:K4" location="'Wed-Day 3'!A1" display="WED | Day 3 - Sem 1" xr:uid="{00000000-0004-0000-0C00-00000C000000}"/>
    <hyperlink ref="J5:K5" location="'Thu-Day 4'!A1" display="THU | Day 4 - Sem 1" xr:uid="{00000000-0004-0000-0C00-00000D000000}"/>
    <hyperlink ref="J6:K6" location="'Fri-Day 5'!A1" display="FRI | Day 5 - Sem 1" xr:uid="{00000000-0004-0000-0C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4"/>
    <pageSetUpPr fitToPage="1"/>
  </sheetPr>
  <dimension ref="B1:Q38"/>
  <sheetViews>
    <sheetView showGridLines="0" zoomScale="75" zoomScaleNormal="75" workbookViewId="0">
      <pane xSplit="14" ySplit="7" topLeftCell="O21"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1640625" style="207" customWidth="1"/>
    <col min="10" max="10" width="12.1640625" style="147" customWidth="1"/>
    <col min="11" max="11" width="20.83203125" style="147" customWidth="1"/>
    <col min="12" max="12" width="13.1640625" style="147" customWidth="1"/>
    <col min="13" max="13" width="14.1640625" style="147" customWidth="1"/>
    <col min="14" max="14" width="10.1640625" style="147" customWidth="1"/>
    <col min="15" max="15" width="1.83203125" style="147" customWidth="1"/>
    <col min="16" max="16384" width="9" style="147"/>
  </cols>
  <sheetData>
    <row r="1" spans="2:17" ht="35.25" customHeight="1" thickTop="1" thickBot="1" x14ac:dyDescent="0.35">
      <c r="B1" s="443" t="s">
        <v>40</v>
      </c>
      <c r="C1" s="443"/>
      <c r="D1" s="443"/>
      <c r="E1" s="443"/>
      <c r="F1" s="443"/>
      <c r="G1" s="443"/>
      <c r="H1" s="443"/>
      <c r="I1" s="444"/>
      <c r="J1" s="423" t="s">
        <v>20</v>
      </c>
      <c r="K1" s="424"/>
      <c r="L1" s="206" t="s">
        <v>17</v>
      </c>
      <c r="M1" s="118" t="s">
        <v>20</v>
      </c>
      <c r="N1" s="206" t="s">
        <v>17</v>
      </c>
      <c r="O1" s="181"/>
    </row>
    <row r="2" spans="2:17" ht="46.5" customHeight="1" thickBot="1" x14ac:dyDescent="0.2">
      <c r="B2" s="205" t="s">
        <v>37</v>
      </c>
      <c r="C2" s="326" t="str">
        <f>'Hours Summary'!D1</f>
        <v>Type Teacher Name</v>
      </c>
      <c r="D2" s="329" t="str">
        <f>'Hours Summary'!G1</f>
        <v>Type FTE</v>
      </c>
      <c r="E2" s="327" t="s">
        <v>36</v>
      </c>
      <c r="F2" s="228" t="s">
        <v>55</v>
      </c>
      <c r="G2" s="203">
        <f>'Hours Summary'!G7</f>
        <v>0</v>
      </c>
      <c r="H2" s="439" t="s">
        <v>95</v>
      </c>
      <c r="I2" s="445" t="s">
        <v>22</v>
      </c>
      <c r="J2" s="425" t="s">
        <v>120</v>
      </c>
      <c r="K2" s="426"/>
      <c r="L2" s="202">
        <f>'Hours Summary'!C6+'Hours Summary'!D6</f>
        <v>0</v>
      </c>
      <c r="M2" s="201" t="s">
        <v>125</v>
      </c>
      <c r="N2" s="119">
        <f>'Hours Summary'!C11+'Hours Summary'!D11</f>
        <v>0</v>
      </c>
      <c r="O2" s="181"/>
    </row>
    <row r="3" spans="2:17" ht="46.5" customHeight="1" thickBot="1" x14ac:dyDescent="0.2">
      <c r="B3" s="200" t="s">
        <v>35</v>
      </c>
      <c r="C3" s="431" t="str">
        <f>'Hours Summary'!D2</f>
        <v>Type School Name</v>
      </c>
      <c r="D3" s="431"/>
      <c r="E3" s="432"/>
      <c r="F3" s="227" t="s">
        <v>56</v>
      </c>
      <c r="G3" s="198">
        <f>'Hours Summary'!G12</f>
        <v>0</v>
      </c>
      <c r="H3" s="440"/>
      <c r="I3" s="446"/>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August!B6</f>
        <v>0</v>
      </c>
      <c r="H4" s="226"/>
      <c r="I4" s="447"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87"/>
      <c r="G5" s="187"/>
      <c r="H5" s="226"/>
      <c r="I5" s="448"/>
      <c r="J5" s="433" t="s">
        <v>123</v>
      </c>
      <c r="K5" s="434"/>
      <c r="L5" s="188">
        <f>'Hours Summary'!C9+'Hours Summary'!D9</f>
        <v>0</v>
      </c>
      <c r="M5" s="284"/>
      <c r="N5" s="181"/>
      <c r="O5" s="181"/>
    </row>
    <row r="6" spans="2:17" ht="28.5" customHeight="1" thickBot="1" x14ac:dyDescent="0.25">
      <c r="B6" s="296">
        <f>G4-D6</f>
        <v>0</v>
      </c>
      <c r="C6" s="298">
        <f>SUM(I8:I37)/60</f>
        <v>0</v>
      </c>
      <c r="D6" s="300">
        <f>SUM(K8:K37)/60</f>
        <v>0</v>
      </c>
      <c r="E6" s="132">
        <f>August!E6+D6</f>
        <v>0</v>
      </c>
      <c r="F6" s="187"/>
      <c r="G6" s="187"/>
      <c r="H6" s="226"/>
      <c r="I6" s="225">
        <f>August!B6-E6</f>
        <v>0</v>
      </c>
      <c r="J6" s="435" t="s">
        <v>124</v>
      </c>
      <c r="K6" s="436"/>
      <c r="L6" s="186">
        <f>'Hours Summary'!C10+'Hours Summary'!D10</f>
        <v>0</v>
      </c>
      <c r="M6" s="181"/>
      <c r="N6" s="181"/>
      <c r="O6" s="181"/>
    </row>
    <row r="7" spans="2:17" ht="89.25" customHeight="1" thickTop="1" x14ac:dyDescent="0.15">
      <c r="B7" s="224" t="s">
        <v>34</v>
      </c>
      <c r="C7" s="184" t="s">
        <v>58</v>
      </c>
      <c r="D7" s="184" t="s">
        <v>110</v>
      </c>
      <c r="E7" s="184" t="s">
        <v>105</v>
      </c>
      <c r="F7" s="184" t="s">
        <v>59</v>
      </c>
      <c r="G7" s="183" t="s">
        <v>66</v>
      </c>
      <c r="H7" s="182" t="s">
        <v>60</v>
      </c>
      <c r="I7" s="307" t="s">
        <v>106</v>
      </c>
      <c r="J7" s="308" t="s">
        <v>67</v>
      </c>
      <c r="K7" s="285" t="s">
        <v>68</v>
      </c>
      <c r="L7" s="181"/>
      <c r="M7" s="181"/>
      <c r="N7" s="181"/>
      <c r="O7" s="181"/>
      <c r="P7" s="180"/>
      <c r="Q7" s="180"/>
    </row>
    <row r="8" spans="2:17" ht="20" x14ac:dyDescent="0.15">
      <c r="B8" s="179">
        <v>43709</v>
      </c>
      <c r="C8" s="217"/>
      <c r="D8" s="217"/>
      <c r="E8" s="217"/>
      <c r="F8" s="217"/>
      <c r="G8" s="216"/>
      <c r="H8" s="215"/>
      <c r="I8" s="305">
        <f t="shared" ref="I8:I37" si="0">E8</f>
        <v>0</v>
      </c>
      <c r="J8" s="166">
        <f t="shared" ref="J8:J37" si="1">IFERROR(C8+D8+F8+H8,0)</f>
        <v>0</v>
      </c>
      <c r="K8" s="286">
        <f t="shared" ref="K8:K37" si="2">IFERROR(J8/60,0)</f>
        <v>0</v>
      </c>
      <c r="L8" s="180"/>
      <c r="M8" s="180"/>
      <c r="N8" s="180"/>
      <c r="O8" s="180"/>
    </row>
    <row r="9" spans="2:17" ht="28" x14ac:dyDescent="0.15">
      <c r="B9" s="179">
        <v>43710</v>
      </c>
      <c r="C9" s="217"/>
      <c r="D9" s="217"/>
      <c r="E9" s="217"/>
      <c r="F9" s="217"/>
      <c r="G9" s="223" t="s">
        <v>92</v>
      </c>
      <c r="H9" s="215"/>
      <c r="I9" s="305">
        <f t="shared" si="0"/>
        <v>0</v>
      </c>
      <c r="J9" s="166">
        <f t="shared" si="1"/>
        <v>0</v>
      </c>
      <c r="K9" s="286">
        <f t="shared" si="2"/>
        <v>0</v>
      </c>
    </row>
    <row r="10" spans="2:17" ht="20" x14ac:dyDescent="0.15">
      <c r="B10" s="162">
        <v>43711</v>
      </c>
      <c r="C10" s="222"/>
      <c r="D10" s="222"/>
      <c r="E10" s="222"/>
      <c r="F10" s="222"/>
      <c r="G10" s="219"/>
      <c r="H10" s="218"/>
      <c r="I10" s="305">
        <f t="shared" si="0"/>
        <v>0</v>
      </c>
      <c r="J10" s="166">
        <f t="shared" si="1"/>
        <v>0</v>
      </c>
      <c r="K10" s="286">
        <f t="shared" si="2"/>
        <v>0</v>
      </c>
    </row>
    <row r="11" spans="2:17" ht="20" x14ac:dyDescent="0.15">
      <c r="B11" s="162">
        <v>43712</v>
      </c>
      <c r="C11" s="222"/>
      <c r="D11" s="222"/>
      <c r="E11" s="222"/>
      <c r="F11" s="222"/>
      <c r="G11" s="219"/>
      <c r="H11" s="218"/>
      <c r="I11" s="305">
        <f t="shared" si="0"/>
        <v>0</v>
      </c>
      <c r="J11" s="166">
        <f t="shared" si="1"/>
        <v>0</v>
      </c>
      <c r="K11" s="286">
        <f t="shared" si="2"/>
        <v>0</v>
      </c>
    </row>
    <row r="12" spans="2:17" ht="20" x14ac:dyDescent="0.15">
      <c r="B12" s="162">
        <v>43713</v>
      </c>
      <c r="C12" s="221"/>
      <c r="D12" s="221"/>
      <c r="E12" s="221"/>
      <c r="F12" s="221"/>
      <c r="G12" s="219"/>
      <c r="H12" s="218"/>
      <c r="I12" s="305">
        <f t="shared" si="0"/>
        <v>0</v>
      </c>
      <c r="J12" s="166">
        <f t="shared" si="1"/>
        <v>0</v>
      </c>
      <c r="K12" s="286">
        <f t="shared" si="2"/>
        <v>0</v>
      </c>
    </row>
    <row r="13" spans="2:17" ht="20" x14ac:dyDescent="0.15">
      <c r="B13" s="162">
        <v>43714</v>
      </c>
      <c r="C13" s="220"/>
      <c r="D13" s="220"/>
      <c r="E13" s="220"/>
      <c r="F13" s="220"/>
      <c r="G13" s="219"/>
      <c r="H13" s="218"/>
      <c r="I13" s="305">
        <f t="shared" si="0"/>
        <v>0</v>
      </c>
      <c r="J13" s="166">
        <f t="shared" si="1"/>
        <v>0</v>
      </c>
      <c r="K13" s="286">
        <f t="shared" si="2"/>
        <v>0</v>
      </c>
    </row>
    <row r="14" spans="2:17" ht="20" x14ac:dyDescent="0.15">
      <c r="B14" s="179">
        <v>43715</v>
      </c>
      <c r="C14" s="217"/>
      <c r="D14" s="217"/>
      <c r="E14" s="217"/>
      <c r="F14" s="217"/>
      <c r="G14" s="216"/>
      <c r="H14" s="215"/>
      <c r="I14" s="305">
        <f t="shared" si="0"/>
        <v>0</v>
      </c>
      <c r="J14" s="166">
        <f t="shared" si="1"/>
        <v>0</v>
      </c>
      <c r="K14" s="286">
        <f t="shared" si="2"/>
        <v>0</v>
      </c>
    </row>
    <row r="15" spans="2:17" ht="20" x14ac:dyDescent="0.15">
      <c r="B15" s="179">
        <v>43716</v>
      </c>
      <c r="C15" s="217"/>
      <c r="D15" s="217"/>
      <c r="E15" s="217"/>
      <c r="F15" s="217"/>
      <c r="G15" s="216"/>
      <c r="H15" s="215"/>
      <c r="I15" s="305">
        <f t="shared" si="0"/>
        <v>0</v>
      </c>
      <c r="J15" s="166">
        <f t="shared" si="1"/>
        <v>0</v>
      </c>
      <c r="K15" s="286">
        <f t="shared" si="2"/>
        <v>0</v>
      </c>
    </row>
    <row r="16" spans="2:17" ht="20" x14ac:dyDescent="0.15">
      <c r="B16" s="162">
        <v>43717</v>
      </c>
      <c r="C16" s="222"/>
      <c r="D16" s="222"/>
      <c r="E16" s="222"/>
      <c r="F16" s="222"/>
      <c r="G16" s="219"/>
      <c r="H16" s="218"/>
      <c r="I16" s="305">
        <f t="shared" si="0"/>
        <v>0</v>
      </c>
      <c r="J16" s="166">
        <f t="shared" si="1"/>
        <v>0</v>
      </c>
      <c r="K16" s="286">
        <f t="shared" si="2"/>
        <v>0</v>
      </c>
    </row>
    <row r="17" spans="2:11" ht="20" x14ac:dyDescent="0.15">
      <c r="B17" s="162">
        <v>43718</v>
      </c>
      <c r="C17" s="220"/>
      <c r="D17" s="220"/>
      <c r="E17" s="220"/>
      <c r="F17" s="220"/>
      <c r="G17" s="219"/>
      <c r="H17" s="218"/>
      <c r="I17" s="305">
        <f t="shared" si="0"/>
        <v>0</v>
      </c>
      <c r="J17" s="166">
        <f t="shared" si="1"/>
        <v>0</v>
      </c>
      <c r="K17" s="286">
        <f t="shared" si="2"/>
        <v>0</v>
      </c>
    </row>
    <row r="18" spans="2:11" ht="20" x14ac:dyDescent="0.15">
      <c r="B18" s="162">
        <v>43719</v>
      </c>
      <c r="C18" s="220"/>
      <c r="D18" s="220"/>
      <c r="E18" s="220"/>
      <c r="F18" s="220"/>
      <c r="G18" s="219"/>
      <c r="H18" s="218"/>
      <c r="I18" s="305">
        <f t="shared" si="0"/>
        <v>0</v>
      </c>
      <c r="J18" s="166">
        <f t="shared" si="1"/>
        <v>0</v>
      </c>
      <c r="K18" s="286">
        <f t="shared" si="2"/>
        <v>0</v>
      </c>
    </row>
    <row r="19" spans="2:11" ht="20" x14ac:dyDescent="0.15">
      <c r="B19" s="162">
        <v>43720</v>
      </c>
      <c r="C19" s="220"/>
      <c r="D19" s="220"/>
      <c r="E19" s="220"/>
      <c r="F19" s="220"/>
      <c r="G19" s="219"/>
      <c r="H19" s="218"/>
      <c r="I19" s="305">
        <f t="shared" si="0"/>
        <v>0</v>
      </c>
      <c r="J19" s="166">
        <f t="shared" si="1"/>
        <v>0</v>
      </c>
      <c r="K19" s="286">
        <f t="shared" si="2"/>
        <v>0</v>
      </c>
    </row>
    <row r="20" spans="2:11" ht="20" x14ac:dyDescent="0.15">
      <c r="B20" s="162">
        <v>43721</v>
      </c>
      <c r="C20" s="220"/>
      <c r="D20" s="220"/>
      <c r="E20" s="220"/>
      <c r="F20" s="220"/>
      <c r="G20" s="219"/>
      <c r="H20" s="218"/>
      <c r="I20" s="305">
        <f t="shared" si="0"/>
        <v>0</v>
      </c>
      <c r="J20" s="166">
        <f t="shared" si="1"/>
        <v>0</v>
      </c>
      <c r="K20" s="286">
        <f t="shared" si="2"/>
        <v>0</v>
      </c>
    </row>
    <row r="21" spans="2:11" ht="20" x14ac:dyDescent="0.15">
      <c r="B21" s="179">
        <v>43722</v>
      </c>
      <c r="C21" s="217"/>
      <c r="D21" s="217"/>
      <c r="E21" s="217"/>
      <c r="F21" s="217"/>
      <c r="G21" s="216"/>
      <c r="H21" s="215"/>
      <c r="I21" s="305">
        <f t="shared" si="0"/>
        <v>0</v>
      </c>
      <c r="J21" s="166">
        <f t="shared" si="1"/>
        <v>0</v>
      </c>
      <c r="K21" s="286">
        <f t="shared" si="2"/>
        <v>0</v>
      </c>
    </row>
    <row r="22" spans="2:11" ht="20" x14ac:dyDescent="0.15">
      <c r="B22" s="179">
        <v>43723</v>
      </c>
      <c r="C22" s="217"/>
      <c r="D22" s="217"/>
      <c r="E22" s="217"/>
      <c r="F22" s="217"/>
      <c r="G22" s="216"/>
      <c r="H22" s="215"/>
      <c r="I22" s="305">
        <f t="shared" si="0"/>
        <v>0</v>
      </c>
      <c r="J22" s="166">
        <f t="shared" si="1"/>
        <v>0</v>
      </c>
      <c r="K22" s="286">
        <f t="shared" si="2"/>
        <v>0</v>
      </c>
    </row>
    <row r="23" spans="2:11" ht="20" x14ac:dyDescent="0.15">
      <c r="B23" s="162">
        <v>43724</v>
      </c>
      <c r="C23" s="222"/>
      <c r="D23" s="222"/>
      <c r="E23" s="222"/>
      <c r="F23" s="222"/>
      <c r="G23" s="219"/>
      <c r="H23" s="218"/>
      <c r="I23" s="305">
        <f t="shared" si="0"/>
        <v>0</v>
      </c>
      <c r="J23" s="166">
        <f t="shared" si="1"/>
        <v>0</v>
      </c>
      <c r="K23" s="286">
        <f t="shared" si="2"/>
        <v>0</v>
      </c>
    </row>
    <row r="24" spans="2:11" ht="20" x14ac:dyDescent="0.15">
      <c r="B24" s="162">
        <v>43725</v>
      </c>
      <c r="C24" s="220"/>
      <c r="D24" s="220"/>
      <c r="E24" s="220"/>
      <c r="F24" s="220"/>
      <c r="G24" s="219"/>
      <c r="H24" s="218"/>
      <c r="I24" s="305">
        <f t="shared" si="0"/>
        <v>0</v>
      </c>
      <c r="J24" s="166">
        <f t="shared" si="1"/>
        <v>0</v>
      </c>
      <c r="K24" s="286">
        <f t="shared" si="2"/>
        <v>0</v>
      </c>
    </row>
    <row r="25" spans="2:11" ht="20" x14ac:dyDescent="0.15">
      <c r="B25" s="162">
        <v>43726</v>
      </c>
      <c r="C25" s="220"/>
      <c r="D25" s="220"/>
      <c r="E25" s="220"/>
      <c r="F25" s="220"/>
      <c r="G25" s="219"/>
      <c r="H25" s="218"/>
      <c r="I25" s="305">
        <f t="shared" si="0"/>
        <v>0</v>
      </c>
      <c r="J25" s="166">
        <f t="shared" si="1"/>
        <v>0</v>
      </c>
      <c r="K25" s="286">
        <f t="shared" si="2"/>
        <v>0</v>
      </c>
    </row>
    <row r="26" spans="2:11" ht="20" x14ac:dyDescent="0.15">
      <c r="B26" s="162">
        <v>43727</v>
      </c>
      <c r="C26" s="220"/>
      <c r="D26" s="220"/>
      <c r="E26" s="220"/>
      <c r="F26" s="220"/>
      <c r="G26" s="219"/>
      <c r="H26" s="218"/>
      <c r="I26" s="305">
        <f t="shared" si="0"/>
        <v>0</v>
      </c>
      <c r="J26" s="166">
        <f t="shared" si="1"/>
        <v>0</v>
      </c>
      <c r="K26" s="286">
        <f t="shared" si="2"/>
        <v>0</v>
      </c>
    </row>
    <row r="27" spans="2:11" ht="20" x14ac:dyDescent="0.15">
      <c r="B27" s="162">
        <v>43728</v>
      </c>
      <c r="C27" s="220"/>
      <c r="D27" s="220"/>
      <c r="E27" s="220"/>
      <c r="F27" s="220"/>
      <c r="G27" s="219"/>
      <c r="H27" s="218"/>
      <c r="I27" s="305">
        <f t="shared" si="0"/>
        <v>0</v>
      </c>
      <c r="J27" s="166">
        <f t="shared" si="1"/>
        <v>0</v>
      </c>
      <c r="K27" s="286">
        <f t="shared" si="2"/>
        <v>0</v>
      </c>
    </row>
    <row r="28" spans="2:11" ht="20" x14ac:dyDescent="0.15">
      <c r="B28" s="179">
        <v>43729</v>
      </c>
      <c r="C28" s="217"/>
      <c r="D28" s="217"/>
      <c r="E28" s="217"/>
      <c r="F28" s="217"/>
      <c r="G28" s="216"/>
      <c r="H28" s="215"/>
      <c r="I28" s="305">
        <f t="shared" si="0"/>
        <v>0</v>
      </c>
      <c r="J28" s="166">
        <f t="shared" si="1"/>
        <v>0</v>
      </c>
      <c r="K28" s="286">
        <f t="shared" si="2"/>
        <v>0</v>
      </c>
    </row>
    <row r="29" spans="2:11" ht="20" x14ac:dyDescent="0.15">
      <c r="B29" s="179">
        <v>43730</v>
      </c>
      <c r="C29" s="217"/>
      <c r="D29" s="217"/>
      <c r="E29" s="217"/>
      <c r="F29" s="217"/>
      <c r="G29" s="216"/>
      <c r="H29" s="215"/>
      <c r="I29" s="305">
        <f t="shared" si="0"/>
        <v>0</v>
      </c>
      <c r="J29" s="166">
        <f t="shared" si="1"/>
        <v>0</v>
      </c>
      <c r="K29" s="286">
        <f t="shared" si="2"/>
        <v>0</v>
      </c>
    </row>
    <row r="30" spans="2:11" ht="20" x14ac:dyDescent="0.15">
      <c r="B30" s="162">
        <v>43731</v>
      </c>
      <c r="C30" s="220"/>
      <c r="D30" s="220"/>
      <c r="E30" s="220"/>
      <c r="F30" s="220"/>
      <c r="G30" s="219"/>
      <c r="H30" s="218"/>
      <c r="I30" s="305">
        <f t="shared" si="0"/>
        <v>0</v>
      </c>
      <c r="J30" s="166">
        <f t="shared" si="1"/>
        <v>0</v>
      </c>
      <c r="K30" s="286">
        <f t="shared" si="2"/>
        <v>0</v>
      </c>
    </row>
    <row r="31" spans="2:11" ht="20" x14ac:dyDescent="0.15">
      <c r="B31" s="162">
        <v>43732</v>
      </c>
      <c r="C31" s="220"/>
      <c r="D31" s="220"/>
      <c r="E31" s="220"/>
      <c r="F31" s="220"/>
      <c r="G31" s="219"/>
      <c r="H31" s="218"/>
      <c r="I31" s="305">
        <f t="shared" si="0"/>
        <v>0</v>
      </c>
      <c r="J31" s="166">
        <f t="shared" si="1"/>
        <v>0</v>
      </c>
      <c r="K31" s="286">
        <f t="shared" si="2"/>
        <v>0</v>
      </c>
    </row>
    <row r="32" spans="2:11" ht="20" x14ac:dyDescent="0.15">
      <c r="B32" s="162">
        <v>43733</v>
      </c>
      <c r="C32" s="220"/>
      <c r="D32" s="220"/>
      <c r="E32" s="220"/>
      <c r="F32" s="220"/>
      <c r="G32" s="219"/>
      <c r="H32" s="218"/>
      <c r="I32" s="305">
        <f t="shared" si="0"/>
        <v>0</v>
      </c>
      <c r="J32" s="166">
        <f t="shared" si="1"/>
        <v>0</v>
      </c>
      <c r="K32" s="286">
        <f t="shared" si="2"/>
        <v>0</v>
      </c>
    </row>
    <row r="33" spans="2:11" ht="20" x14ac:dyDescent="0.15">
      <c r="B33" s="162">
        <v>43734</v>
      </c>
      <c r="C33" s="220"/>
      <c r="D33" s="220"/>
      <c r="E33" s="220"/>
      <c r="F33" s="220"/>
      <c r="G33" s="219"/>
      <c r="H33" s="218"/>
      <c r="I33" s="305">
        <f t="shared" si="0"/>
        <v>0</v>
      </c>
      <c r="J33" s="166">
        <f t="shared" si="1"/>
        <v>0</v>
      </c>
      <c r="K33" s="286">
        <f t="shared" si="2"/>
        <v>0</v>
      </c>
    </row>
    <row r="34" spans="2:11" ht="20" x14ac:dyDescent="0.15">
      <c r="B34" s="162">
        <v>43735</v>
      </c>
      <c r="C34" s="220"/>
      <c r="D34" s="220"/>
      <c r="E34" s="220"/>
      <c r="F34" s="220"/>
      <c r="G34" s="219"/>
      <c r="H34" s="218"/>
      <c r="I34" s="305">
        <f t="shared" si="0"/>
        <v>0</v>
      </c>
      <c r="J34" s="166">
        <f t="shared" si="1"/>
        <v>0</v>
      </c>
      <c r="K34" s="286">
        <f t="shared" si="2"/>
        <v>0</v>
      </c>
    </row>
    <row r="35" spans="2:11" ht="20" x14ac:dyDescent="0.15">
      <c r="B35" s="179">
        <v>43736</v>
      </c>
      <c r="C35" s="217"/>
      <c r="D35" s="217"/>
      <c r="E35" s="217"/>
      <c r="F35" s="217"/>
      <c r="G35" s="216"/>
      <c r="H35" s="215"/>
      <c r="I35" s="305">
        <f t="shared" si="0"/>
        <v>0</v>
      </c>
      <c r="J35" s="166">
        <f t="shared" si="1"/>
        <v>0</v>
      </c>
      <c r="K35" s="286">
        <f t="shared" si="2"/>
        <v>0</v>
      </c>
    </row>
    <row r="36" spans="2:11" ht="20" x14ac:dyDescent="0.15">
      <c r="B36" s="179">
        <v>43737</v>
      </c>
      <c r="C36" s="217"/>
      <c r="D36" s="217"/>
      <c r="E36" s="217"/>
      <c r="F36" s="217"/>
      <c r="G36" s="216"/>
      <c r="H36" s="215"/>
      <c r="I36" s="305">
        <f t="shared" si="0"/>
        <v>0</v>
      </c>
      <c r="J36" s="166">
        <f t="shared" si="1"/>
        <v>0</v>
      </c>
      <c r="K36" s="286">
        <f t="shared" si="2"/>
        <v>0</v>
      </c>
    </row>
    <row r="37" spans="2:11" ht="21" thickBot="1" x14ac:dyDescent="0.2">
      <c r="B37" s="162">
        <v>43738</v>
      </c>
      <c r="C37" s="238"/>
      <c r="D37" s="238"/>
      <c r="E37" s="238"/>
      <c r="F37" s="238"/>
      <c r="G37" s="248"/>
      <c r="H37" s="247"/>
      <c r="I37" s="306">
        <f t="shared" si="0"/>
        <v>0</v>
      </c>
      <c r="J37" s="302">
        <f t="shared" si="1"/>
        <v>0</v>
      </c>
      <c r="K37" s="287">
        <f t="shared" si="2"/>
        <v>0</v>
      </c>
    </row>
    <row r="38" spans="2:11" ht="20.25" customHeight="1" thickTop="1" x14ac:dyDescent="0.2">
      <c r="B38" s="209"/>
      <c r="C38" s="209"/>
      <c r="D38" s="209"/>
      <c r="E38" s="209"/>
      <c r="F38" s="209"/>
      <c r="G38" s="209"/>
      <c r="H38" s="209"/>
      <c r="I38" s="208"/>
    </row>
  </sheetData>
  <sheetProtection formatColumns="0"/>
  <mergeCells count="11">
    <mergeCell ref="J5:K5"/>
    <mergeCell ref="J6:K6"/>
    <mergeCell ref="I2:I3"/>
    <mergeCell ref="H2:H3"/>
    <mergeCell ref="I4:I5"/>
    <mergeCell ref="B1:I1"/>
    <mergeCell ref="J1:K1"/>
    <mergeCell ref="J2:K2"/>
    <mergeCell ref="J3:K3"/>
    <mergeCell ref="J4:K4"/>
    <mergeCell ref="C3:E3"/>
  </mergeCells>
  <dataValidations count="19">
    <dataValidation allowBlank="1" showInputMessage="1" showErrorMessage="1" prompt="adsfa" sqref="H2" xr:uid="{00000000-0002-0000-0D00-000000000000}"/>
    <dataValidation allowBlank="1" showInputMessage="1" showErrorMessage="1" prompt="Total Assignable Hours Worked to date are automatically calculated in cell below" sqref="I4 E5" xr:uid="{00000000-0002-0000-0D00-000001000000}"/>
    <dataValidation allowBlank="1" showInputMessage="1" showErrorMessage="1" prompt="Total Assignable Hours Worked to date automatically calculated in this cell." sqref="I6 E6" xr:uid="{00000000-0002-0000-0D00-000002000000}"/>
    <dataValidation allowBlank="1" showInputMessage="1" showErrorMessage="1" prompt="Assigned Hours Worked are automatically calculated in this column under this heading." sqref="J7:K7" xr:uid="{00000000-0002-0000-0D00-000003000000}"/>
    <dataValidation allowBlank="1" showInputMessage="1" showErrorMessage="1" prompt="Enter Assigned Time After School in this column under this heading." sqref="H7 I8:I34" xr:uid="{00000000-0002-0000-0D00-000004000000}"/>
    <dataValidation allowBlank="1" showInputMessage="1" showErrorMessage="1" prompt="Enter Date in this column under this heading. Use heading filters to find specific entries" sqref="B7" xr:uid="{00000000-0002-0000-0D00-000005000000}"/>
    <dataValidation allowBlank="1" showInputMessage="1" showErrorMessage="1" prompt="Total Hours Worked are automatically calculated in this cell" sqref="C6:D6" xr:uid="{00000000-0002-0000-0D00-000006000000}"/>
    <dataValidation allowBlank="1" showInputMessage="1" showErrorMessage="1" prompt="Enter Total Work Week Hours in this cell" sqref="B6" xr:uid="{00000000-0002-0000-0D00-000007000000}"/>
    <dataValidation allowBlank="1" showInputMessage="1" showErrorMessage="1" prompt="Regular Hours are automatically calculated in cell below" sqref="C5" xr:uid="{00000000-0002-0000-0D00-000008000000}"/>
    <dataValidation allowBlank="1" showInputMessage="1" showErrorMessage="1" prompt="Total Assignable Hours Worked are automatically calculated in cell below" sqref="D5" xr:uid="{00000000-0002-0000-0D00-000009000000}"/>
    <dataValidation allowBlank="1" showInputMessage="1" showErrorMessage="1" prompt="Enter Total Assignable Hours in cell below" sqref="B5" xr:uid="{00000000-0002-0000-0D00-00000A000000}"/>
    <dataValidation allowBlank="1" showInputMessage="1" showErrorMessage="1" prompt="Enter School Name in this cell" sqref="C3" xr:uid="{00000000-0002-0000-0D00-00000B000000}"/>
    <dataValidation allowBlank="1" showInputMessage="1" showErrorMessage="1" prompt="Enter School Name in cell to the right" sqref="B3" xr:uid="{00000000-0002-0000-0D00-00000C000000}"/>
    <dataValidation allowBlank="1" showInputMessage="1" showErrorMessage="1" prompt="Enter Teacher's FTE in this cell" sqref="D2" xr:uid="{00000000-0002-0000-0D00-00000D000000}"/>
    <dataValidation allowBlank="1" showInputMessage="1" showErrorMessage="1" prompt="Enter Teacher Name in this cell" sqref="C2" xr:uid="{00000000-0002-0000-0D00-00000E000000}"/>
    <dataValidation allowBlank="1" showInputMessage="1" showErrorMessage="1" prompt="Enter Teacher Name and FTE in cells to the right" sqref="B2" xr:uid="{00000000-0002-0000-0D00-00000F000000}"/>
    <dataValidation allowBlank="1" showInputMessage="1" showErrorMessage="1" prompt="Enter Teacher and School details in cells below" sqref="B1" xr:uid="{00000000-0002-0000-0D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0D00-000011000000}"/>
    <dataValidation allowBlank="1" showErrorMessage="1" sqref="A2:A1048576 F5:G6 I2 M5:N7 B38:XFD1048576 I35:I37 F2:G3 P7:Q7 P1:XFD6 R7:XFD37 J8:Q37 O3:O7 H14:H16 H21:H23 H28:H29 H35:H36 L1:L6 N1:O2 H8:H12 B8:F37" xr:uid="{00000000-0002-0000-0D00-000012000000}"/>
  </dataValidations>
  <hyperlinks>
    <hyperlink ref="I2" location="Summary!A1" display="Summary!A1" xr:uid="{00000000-0004-0000-0D00-000000000000}"/>
    <hyperlink ref="I2:I3" location="'Hours Summary'!A1" display="Return to Main" xr:uid="{00000000-0004-0000-0D00-000001000000}"/>
    <hyperlink ref="J2" location="'Mon-Day 1-S1'!Print_Titles" display="MON | Day 1 - Sem 1" xr:uid="{00000000-0004-0000-0D00-000002000000}"/>
    <hyperlink ref="J3" location="'Tue-Day 2-S1'!Print_Titles" display="TUE | Day 2 - Sem 1" xr:uid="{00000000-0004-0000-0D00-000003000000}"/>
    <hyperlink ref="J4" location="'Wed-Day 3-S1'!Print_Titles" display="WED | Day 3 - Sem 1" xr:uid="{00000000-0004-0000-0D00-000004000000}"/>
    <hyperlink ref="J5" location="'Thu-Day 4-S1'!Print_Titles" display="THU | Day 4 - Sem 1" xr:uid="{00000000-0004-0000-0D00-000005000000}"/>
    <hyperlink ref="J6" location="'Fri-Day 5-S1'!Print_Titles" display="FRI | Day 5 - Sem 1" xr:uid="{00000000-0004-0000-0D00-000006000000}"/>
    <hyperlink ref="M2" location="'Day 6'!A1" display="Day 6 - Sem 1" xr:uid="{00000000-0004-0000-0D00-000007000000}"/>
    <hyperlink ref="M3" location="'Early Dismissal 1'!A1" display="Early Out 1 - Sem 1" xr:uid="{00000000-0004-0000-0D00-000008000000}"/>
    <hyperlink ref="M4" location="'Early Dismissal 2'!A1" display="Early Out 2 - Sem 1" xr:uid="{00000000-0004-0000-0D00-000009000000}"/>
    <hyperlink ref="J2:K2" location="'Mon-Day 1'!A1" display="MON | Day 1 - Sem 1" xr:uid="{00000000-0004-0000-0D00-00000A000000}"/>
    <hyperlink ref="J3:K3" location="'Tue-Day 2'!A1" display="TUE | Day 2 - Sem 1" xr:uid="{00000000-0004-0000-0D00-00000B000000}"/>
    <hyperlink ref="J4:K4" location="'Wed-Day 3'!A1" display="WED | Day 3 - Sem 1" xr:uid="{00000000-0004-0000-0D00-00000C000000}"/>
    <hyperlink ref="J5:K5" location="'Thu-Day 4'!A1" display="THU | Day 4 - Sem 1" xr:uid="{00000000-0004-0000-0D00-00000D000000}"/>
    <hyperlink ref="J6:K6" location="'Fri-Day 5'!A1" display="FRI | Day 5 - Sem 1" xr:uid="{00000000-0004-0000-0D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88BF2D35-E746-4511-BF5A-F5DD74F55A22}">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4"/>
    <pageSetUpPr fitToPage="1"/>
  </sheetPr>
  <dimension ref="B1:Q39"/>
  <sheetViews>
    <sheetView showGridLines="0" zoomScale="75" zoomScaleNormal="75" workbookViewId="0">
      <pane xSplit="14" ySplit="7" topLeftCell="V8"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5" style="147" customWidth="1"/>
    <col min="4" max="4" width="20" style="147" customWidth="1"/>
    <col min="5" max="5" width="17.1640625" style="147" customWidth="1"/>
    <col min="6" max="6" width="16.1640625" style="147" customWidth="1"/>
    <col min="7" max="7" width="12.5" style="147" customWidth="1"/>
    <col min="8" max="8" width="15.83203125" style="147" customWidth="1"/>
    <col min="9" max="9" width="18" style="207" customWidth="1"/>
    <col min="10" max="10" width="12.1640625" style="147" customWidth="1"/>
    <col min="11" max="11" width="21" style="147" customWidth="1"/>
    <col min="12" max="12" width="13.1640625" style="147" customWidth="1"/>
    <col min="13" max="13" width="13.5" style="147" customWidth="1"/>
    <col min="14" max="14" width="9.83203125" style="147" customWidth="1"/>
    <col min="15" max="15" width="1.83203125" style="147" customWidth="1"/>
    <col min="16" max="16384" width="9" style="147"/>
  </cols>
  <sheetData>
    <row r="1" spans="2:17" ht="35.25" customHeight="1" thickTop="1" thickBot="1" x14ac:dyDescent="0.35">
      <c r="B1" s="449" t="s">
        <v>75</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September!B6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September!E6+D6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62">
        <v>43739</v>
      </c>
      <c r="C8" s="222"/>
      <c r="D8" s="222"/>
      <c r="E8" s="222"/>
      <c r="F8" s="222"/>
      <c r="G8" s="219"/>
      <c r="H8" s="218"/>
      <c r="I8" s="305">
        <f t="shared" ref="I8:I38" si="0">E8</f>
        <v>0</v>
      </c>
      <c r="J8" s="166">
        <f t="shared" ref="J8:J38" si="1">IFERROR(C8+D8+F8+H8,0)</f>
        <v>0</v>
      </c>
      <c r="K8" s="286">
        <f t="shared" ref="K8:K38" si="2">IFERROR(J8/60,0)</f>
        <v>0</v>
      </c>
      <c r="L8" s="180"/>
      <c r="M8" s="180"/>
      <c r="N8" s="180"/>
      <c r="O8" s="180"/>
    </row>
    <row r="9" spans="2:17" ht="20" x14ac:dyDescent="0.15">
      <c r="B9" s="162">
        <v>43740</v>
      </c>
      <c r="C9" s="222"/>
      <c r="D9" s="222"/>
      <c r="E9" s="222"/>
      <c r="F9" s="222"/>
      <c r="G9" s="219"/>
      <c r="H9" s="218"/>
      <c r="I9" s="305">
        <f t="shared" si="0"/>
        <v>0</v>
      </c>
      <c r="J9" s="166">
        <f t="shared" si="1"/>
        <v>0</v>
      </c>
      <c r="K9" s="286">
        <f t="shared" si="2"/>
        <v>0</v>
      </c>
    </row>
    <row r="10" spans="2:17" ht="20" x14ac:dyDescent="0.15">
      <c r="B10" s="162">
        <v>43741</v>
      </c>
      <c r="C10" s="222"/>
      <c r="D10" s="222"/>
      <c r="E10" s="222"/>
      <c r="F10" s="222"/>
      <c r="G10" s="237"/>
      <c r="H10" s="218"/>
      <c r="I10" s="305">
        <f t="shared" si="0"/>
        <v>0</v>
      </c>
      <c r="J10" s="166">
        <f t="shared" si="1"/>
        <v>0</v>
      </c>
      <c r="K10" s="286">
        <f t="shared" si="2"/>
        <v>0</v>
      </c>
    </row>
    <row r="11" spans="2:17" ht="20" x14ac:dyDescent="0.15">
      <c r="B11" s="162">
        <v>43742</v>
      </c>
      <c r="C11" s="222"/>
      <c r="D11" s="222"/>
      <c r="E11" s="222"/>
      <c r="F11" s="222"/>
      <c r="G11" s="219"/>
      <c r="H11" s="218"/>
      <c r="I11" s="305">
        <f t="shared" si="0"/>
        <v>0</v>
      </c>
      <c r="J11" s="166">
        <f t="shared" si="1"/>
        <v>0</v>
      </c>
      <c r="K11" s="286">
        <f t="shared" si="2"/>
        <v>0</v>
      </c>
    </row>
    <row r="12" spans="2:17" ht="20" x14ac:dyDescent="0.15">
      <c r="B12" s="179">
        <v>43743</v>
      </c>
      <c r="C12" s="213"/>
      <c r="D12" s="213"/>
      <c r="E12" s="213"/>
      <c r="F12" s="213"/>
      <c r="G12" s="223"/>
      <c r="H12" s="215"/>
      <c r="I12" s="305">
        <f t="shared" si="0"/>
        <v>0</v>
      </c>
      <c r="J12" s="166">
        <f t="shared" si="1"/>
        <v>0</v>
      </c>
      <c r="K12" s="286">
        <f t="shared" si="2"/>
        <v>0</v>
      </c>
    </row>
    <row r="13" spans="2:17" ht="20" x14ac:dyDescent="0.15">
      <c r="B13" s="179">
        <v>43744</v>
      </c>
      <c r="C13" s="213"/>
      <c r="D13" s="213"/>
      <c r="E13" s="213"/>
      <c r="F13" s="213"/>
      <c r="G13" s="223"/>
      <c r="H13" s="215"/>
      <c r="I13" s="305">
        <f t="shared" si="0"/>
        <v>0</v>
      </c>
      <c r="J13" s="166">
        <f t="shared" si="1"/>
        <v>0</v>
      </c>
      <c r="K13" s="286">
        <f t="shared" si="2"/>
        <v>0</v>
      </c>
    </row>
    <row r="14" spans="2:17" ht="28" x14ac:dyDescent="0.15">
      <c r="B14" s="179">
        <v>43745</v>
      </c>
      <c r="C14" s="213"/>
      <c r="D14" s="213"/>
      <c r="E14" s="213"/>
      <c r="F14" s="213"/>
      <c r="G14" s="216" t="s">
        <v>93</v>
      </c>
      <c r="H14" s="215"/>
      <c r="I14" s="305">
        <f t="shared" si="0"/>
        <v>0</v>
      </c>
      <c r="J14" s="166">
        <f t="shared" si="1"/>
        <v>0</v>
      </c>
      <c r="K14" s="286">
        <f t="shared" si="2"/>
        <v>0</v>
      </c>
    </row>
    <row r="15" spans="2:17" ht="20" x14ac:dyDescent="0.15">
      <c r="B15" s="162">
        <v>43746</v>
      </c>
      <c r="C15" s="238"/>
      <c r="D15" s="238"/>
      <c r="E15" s="238"/>
      <c r="F15" s="238"/>
      <c r="G15" s="237"/>
      <c r="H15" s="218"/>
      <c r="I15" s="305">
        <f t="shared" si="0"/>
        <v>0</v>
      </c>
      <c r="J15" s="166">
        <f t="shared" si="1"/>
        <v>0</v>
      </c>
      <c r="K15" s="286">
        <f t="shared" si="2"/>
        <v>0</v>
      </c>
    </row>
    <row r="16" spans="2:17" ht="20" x14ac:dyDescent="0.15">
      <c r="B16" s="162">
        <v>43747</v>
      </c>
      <c r="C16" s="238"/>
      <c r="D16" s="238"/>
      <c r="E16" s="238"/>
      <c r="F16" s="238"/>
      <c r="G16" s="237"/>
      <c r="H16" s="218"/>
      <c r="I16" s="305">
        <f t="shared" si="0"/>
        <v>0</v>
      </c>
      <c r="J16" s="166">
        <f t="shared" si="1"/>
        <v>0</v>
      </c>
      <c r="K16" s="286">
        <f t="shared" si="2"/>
        <v>0</v>
      </c>
    </row>
    <row r="17" spans="2:11" ht="20" x14ac:dyDescent="0.15">
      <c r="B17" s="162">
        <v>43748</v>
      </c>
      <c r="C17" s="238"/>
      <c r="D17" s="238"/>
      <c r="E17" s="238"/>
      <c r="F17" s="238"/>
      <c r="G17" s="237"/>
      <c r="H17" s="218"/>
      <c r="I17" s="305">
        <f t="shared" si="0"/>
        <v>0</v>
      </c>
      <c r="J17" s="166">
        <f t="shared" si="1"/>
        <v>0</v>
      </c>
      <c r="K17" s="286">
        <f t="shared" si="2"/>
        <v>0</v>
      </c>
    </row>
    <row r="18" spans="2:11" ht="20" x14ac:dyDescent="0.15">
      <c r="B18" s="162">
        <v>43749</v>
      </c>
      <c r="C18" s="220"/>
      <c r="D18" s="220"/>
      <c r="E18" s="220"/>
      <c r="F18" s="220"/>
      <c r="G18" s="219"/>
      <c r="H18" s="218"/>
      <c r="I18" s="305">
        <f t="shared" si="0"/>
        <v>0</v>
      </c>
      <c r="J18" s="166">
        <f t="shared" si="1"/>
        <v>0</v>
      </c>
      <c r="K18" s="286">
        <f t="shared" si="2"/>
        <v>0</v>
      </c>
    </row>
    <row r="19" spans="2:11" ht="20" x14ac:dyDescent="0.15">
      <c r="B19" s="179">
        <v>43750</v>
      </c>
      <c r="C19" s="213"/>
      <c r="D19" s="213"/>
      <c r="E19" s="213"/>
      <c r="F19" s="213"/>
      <c r="G19" s="223"/>
      <c r="H19" s="215"/>
      <c r="I19" s="305">
        <f t="shared" si="0"/>
        <v>0</v>
      </c>
      <c r="J19" s="166">
        <f t="shared" si="1"/>
        <v>0</v>
      </c>
      <c r="K19" s="286">
        <f t="shared" si="2"/>
        <v>0</v>
      </c>
    </row>
    <row r="20" spans="2:11" ht="20" x14ac:dyDescent="0.15">
      <c r="B20" s="179">
        <v>43751</v>
      </c>
      <c r="C20" s="213"/>
      <c r="D20" s="213"/>
      <c r="E20" s="213"/>
      <c r="F20" s="213"/>
      <c r="G20" s="223"/>
      <c r="H20" s="215"/>
      <c r="I20" s="305">
        <f t="shared" si="0"/>
        <v>0</v>
      </c>
      <c r="J20" s="166">
        <f t="shared" si="1"/>
        <v>0</v>
      </c>
      <c r="K20" s="286">
        <f t="shared" si="2"/>
        <v>0</v>
      </c>
    </row>
    <row r="21" spans="2:11" ht="20" x14ac:dyDescent="0.15">
      <c r="B21" s="162">
        <v>43752</v>
      </c>
      <c r="C21" s="238"/>
      <c r="D21" s="238"/>
      <c r="E21" s="238"/>
      <c r="F21" s="238"/>
      <c r="G21" s="237"/>
      <c r="H21" s="218"/>
      <c r="I21" s="305">
        <f t="shared" si="0"/>
        <v>0</v>
      </c>
      <c r="J21" s="166">
        <f t="shared" si="1"/>
        <v>0</v>
      </c>
      <c r="K21" s="286">
        <f t="shared" si="2"/>
        <v>0</v>
      </c>
    </row>
    <row r="22" spans="2:11" ht="20" x14ac:dyDescent="0.15">
      <c r="B22" s="162">
        <v>43753</v>
      </c>
      <c r="C22" s="222"/>
      <c r="D22" s="222"/>
      <c r="E22" s="222"/>
      <c r="F22" s="222"/>
      <c r="G22" s="219"/>
      <c r="H22" s="218"/>
      <c r="I22" s="305">
        <f t="shared" si="0"/>
        <v>0</v>
      </c>
      <c r="J22" s="166">
        <f t="shared" si="1"/>
        <v>0</v>
      </c>
      <c r="K22" s="286">
        <f t="shared" si="2"/>
        <v>0</v>
      </c>
    </row>
    <row r="23" spans="2:11" ht="20" x14ac:dyDescent="0.15">
      <c r="B23" s="162">
        <v>43754</v>
      </c>
      <c r="C23" s="238"/>
      <c r="D23" s="238"/>
      <c r="E23" s="238"/>
      <c r="F23" s="238"/>
      <c r="G23" s="237"/>
      <c r="H23" s="218"/>
      <c r="I23" s="305">
        <f t="shared" si="0"/>
        <v>0</v>
      </c>
      <c r="J23" s="166">
        <f t="shared" si="1"/>
        <v>0</v>
      </c>
      <c r="K23" s="286">
        <f t="shared" si="2"/>
        <v>0</v>
      </c>
    </row>
    <row r="24" spans="2:11" ht="20" x14ac:dyDescent="0.15">
      <c r="B24" s="162">
        <v>43755</v>
      </c>
      <c r="C24" s="238"/>
      <c r="D24" s="238"/>
      <c r="E24" s="238"/>
      <c r="F24" s="238"/>
      <c r="G24" s="237"/>
      <c r="H24" s="218"/>
      <c r="I24" s="305">
        <f t="shared" si="0"/>
        <v>0</v>
      </c>
      <c r="J24" s="166">
        <f t="shared" si="1"/>
        <v>0</v>
      </c>
      <c r="K24" s="286">
        <f t="shared" si="2"/>
        <v>0</v>
      </c>
    </row>
    <row r="25" spans="2:11" ht="20" x14ac:dyDescent="0.15">
      <c r="B25" s="162">
        <v>43756</v>
      </c>
      <c r="C25" s="220"/>
      <c r="D25" s="220"/>
      <c r="E25" s="220"/>
      <c r="F25" s="220"/>
      <c r="G25" s="219"/>
      <c r="H25" s="218"/>
      <c r="I25" s="305">
        <f t="shared" si="0"/>
        <v>0</v>
      </c>
      <c r="J25" s="166">
        <f t="shared" si="1"/>
        <v>0</v>
      </c>
      <c r="K25" s="286">
        <f t="shared" si="2"/>
        <v>0</v>
      </c>
    </row>
    <row r="26" spans="2:11" ht="20" x14ac:dyDescent="0.15">
      <c r="B26" s="179">
        <v>43757</v>
      </c>
      <c r="C26" s="213"/>
      <c r="D26" s="213"/>
      <c r="E26" s="213"/>
      <c r="F26" s="213"/>
      <c r="G26" s="223"/>
      <c r="H26" s="215"/>
      <c r="I26" s="305">
        <f t="shared" si="0"/>
        <v>0</v>
      </c>
      <c r="J26" s="166">
        <f t="shared" si="1"/>
        <v>0</v>
      </c>
      <c r="K26" s="286">
        <f t="shared" si="2"/>
        <v>0</v>
      </c>
    </row>
    <row r="27" spans="2:11" ht="20" x14ac:dyDescent="0.15">
      <c r="B27" s="179">
        <v>43758</v>
      </c>
      <c r="C27" s="213"/>
      <c r="D27" s="213"/>
      <c r="E27" s="213"/>
      <c r="F27" s="213"/>
      <c r="G27" s="223"/>
      <c r="H27" s="215"/>
      <c r="I27" s="305">
        <f t="shared" si="0"/>
        <v>0</v>
      </c>
      <c r="J27" s="166">
        <f t="shared" si="1"/>
        <v>0</v>
      </c>
      <c r="K27" s="286">
        <f t="shared" si="2"/>
        <v>0</v>
      </c>
    </row>
    <row r="28" spans="2:11" ht="20" x14ac:dyDescent="0.15">
      <c r="B28" s="162">
        <v>43759</v>
      </c>
      <c r="C28" s="238"/>
      <c r="D28" s="238"/>
      <c r="E28" s="238"/>
      <c r="F28" s="238"/>
      <c r="G28" s="237"/>
      <c r="H28" s="218"/>
      <c r="I28" s="305">
        <f t="shared" si="0"/>
        <v>0</v>
      </c>
      <c r="J28" s="166">
        <f t="shared" si="1"/>
        <v>0</v>
      </c>
      <c r="K28" s="286">
        <f t="shared" si="2"/>
        <v>0</v>
      </c>
    </row>
    <row r="29" spans="2:11" ht="20" x14ac:dyDescent="0.15">
      <c r="B29" s="162">
        <v>43760</v>
      </c>
      <c r="C29" s="222"/>
      <c r="D29" s="222"/>
      <c r="E29" s="222"/>
      <c r="F29" s="222"/>
      <c r="G29" s="219"/>
      <c r="H29" s="218"/>
      <c r="I29" s="305">
        <f t="shared" si="0"/>
        <v>0</v>
      </c>
      <c r="J29" s="166">
        <f t="shared" si="1"/>
        <v>0</v>
      </c>
      <c r="K29" s="286">
        <f t="shared" si="2"/>
        <v>0</v>
      </c>
    </row>
    <row r="30" spans="2:11" ht="20" x14ac:dyDescent="0.15">
      <c r="B30" s="162">
        <v>43761</v>
      </c>
      <c r="C30" s="238"/>
      <c r="D30" s="238"/>
      <c r="E30" s="238"/>
      <c r="F30" s="238"/>
      <c r="G30" s="237"/>
      <c r="H30" s="218"/>
      <c r="I30" s="305">
        <f t="shared" si="0"/>
        <v>0</v>
      </c>
      <c r="J30" s="166">
        <f t="shared" si="1"/>
        <v>0</v>
      </c>
      <c r="K30" s="286">
        <f t="shared" si="2"/>
        <v>0</v>
      </c>
    </row>
    <row r="31" spans="2:11" ht="20" x14ac:dyDescent="0.15">
      <c r="B31" s="162">
        <v>43762</v>
      </c>
      <c r="C31" s="238"/>
      <c r="D31" s="238"/>
      <c r="E31" s="238"/>
      <c r="F31" s="238"/>
      <c r="G31" s="237"/>
      <c r="H31" s="218"/>
      <c r="I31" s="305">
        <f t="shared" si="0"/>
        <v>0</v>
      </c>
      <c r="J31" s="166">
        <f t="shared" si="1"/>
        <v>0</v>
      </c>
      <c r="K31" s="286">
        <f t="shared" si="2"/>
        <v>0</v>
      </c>
    </row>
    <row r="32" spans="2:11" ht="20" x14ac:dyDescent="0.15">
      <c r="B32" s="162">
        <v>43763</v>
      </c>
      <c r="C32" s="220"/>
      <c r="D32" s="220"/>
      <c r="E32" s="220"/>
      <c r="F32" s="220"/>
      <c r="G32" s="219"/>
      <c r="H32" s="218"/>
      <c r="I32" s="305">
        <f t="shared" si="0"/>
        <v>0</v>
      </c>
      <c r="J32" s="166">
        <f t="shared" si="1"/>
        <v>0</v>
      </c>
      <c r="K32" s="286">
        <f t="shared" si="2"/>
        <v>0</v>
      </c>
    </row>
    <row r="33" spans="2:11" ht="20" x14ac:dyDescent="0.15">
      <c r="B33" s="179">
        <v>43764</v>
      </c>
      <c r="C33" s="213"/>
      <c r="D33" s="213"/>
      <c r="E33" s="213"/>
      <c r="F33" s="213"/>
      <c r="G33" s="223"/>
      <c r="H33" s="215"/>
      <c r="I33" s="305">
        <f t="shared" si="0"/>
        <v>0</v>
      </c>
      <c r="J33" s="166">
        <f t="shared" si="1"/>
        <v>0</v>
      </c>
      <c r="K33" s="286">
        <f t="shared" si="2"/>
        <v>0</v>
      </c>
    </row>
    <row r="34" spans="2:11" ht="20" x14ac:dyDescent="0.15">
      <c r="B34" s="179">
        <v>43765</v>
      </c>
      <c r="C34" s="213"/>
      <c r="D34" s="213"/>
      <c r="E34" s="213"/>
      <c r="F34" s="213"/>
      <c r="G34" s="223"/>
      <c r="H34" s="215"/>
      <c r="I34" s="305">
        <f t="shared" si="0"/>
        <v>0</v>
      </c>
      <c r="J34" s="166">
        <f t="shared" si="1"/>
        <v>0</v>
      </c>
      <c r="K34" s="286">
        <f t="shared" si="2"/>
        <v>0</v>
      </c>
    </row>
    <row r="35" spans="2:11" ht="20" x14ac:dyDescent="0.15">
      <c r="B35" s="162">
        <v>43766</v>
      </c>
      <c r="C35" s="238"/>
      <c r="D35" s="238"/>
      <c r="E35" s="238"/>
      <c r="F35" s="238"/>
      <c r="G35" s="237"/>
      <c r="H35" s="218"/>
      <c r="I35" s="305">
        <f t="shared" si="0"/>
        <v>0</v>
      </c>
      <c r="J35" s="166">
        <f t="shared" si="1"/>
        <v>0</v>
      </c>
      <c r="K35" s="286">
        <f t="shared" si="2"/>
        <v>0</v>
      </c>
    </row>
    <row r="36" spans="2:11" ht="20" x14ac:dyDescent="0.15">
      <c r="B36" s="162">
        <v>43767</v>
      </c>
      <c r="C36" s="222"/>
      <c r="D36" s="222"/>
      <c r="E36" s="222"/>
      <c r="F36" s="222"/>
      <c r="G36" s="219"/>
      <c r="H36" s="218"/>
      <c r="I36" s="305">
        <f t="shared" si="0"/>
        <v>0</v>
      </c>
      <c r="J36" s="166">
        <f t="shared" si="1"/>
        <v>0</v>
      </c>
      <c r="K36" s="286">
        <f t="shared" si="2"/>
        <v>0</v>
      </c>
    </row>
    <row r="37" spans="2:11" ht="20" x14ac:dyDescent="0.15">
      <c r="B37" s="162">
        <v>43768</v>
      </c>
      <c r="C37" s="236"/>
      <c r="D37" s="235"/>
      <c r="E37" s="235"/>
      <c r="F37" s="235"/>
      <c r="G37" s="234"/>
      <c r="H37" s="233"/>
      <c r="I37" s="305">
        <f t="shared" si="0"/>
        <v>0</v>
      </c>
      <c r="J37" s="166">
        <f t="shared" si="1"/>
        <v>0</v>
      </c>
      <c r="K37" s="291">
        <f t="shared" si="2"/>
        <v>0</v>
      </c>
    </row>
    <row r="38" spans="2:11" ht="21" thickBot="1" x14ac:dyDescent="0.2">
      <c r="B38" s="232">
        <v>43769</v>
      </c>
      <c r="C38" s="231"/>
      <c r="D38" s="231"/>
      <c r="E38" s="231"/>
      <c r="F38" s="231"/>
      <c r="G38" s="230"/>
      <c r="H38" s="229"/>
      <c r="I38" s="306">
        <f t="shared" si="0"/>
        <v>0</v>
      </c>
      <c r="J38" s="302">
        <f t="shared" si="1"/>
        <v>0</v>
      </c>
      <c r="K38" s="29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F2:G3 M5:N7 N1:N2 R7:XFD37 L1:L6 I35:I1048576 P7:Q7 J38:XFD1048576 P1:XFD6 J8:Q37 H8:H11 C38:H1048576 H22 H29 H36 B8:B1048576 O1:O7 C8:F14 C15:C38 D15:F36" xr:uid="{00000000-0002-0000-0E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0E00-000001000000}"/>
    <dataValidation allowBlank="1" showInputMessage="1" showErrorMessage="1" prompt="Enter Teacher and School details in cells below" sqref="B1" xr:uid="{00000000-0002-0000-0E00-000002000000}"/>
    <dataValidation allowBlank="1" showInputMessage="1" showErrorMessage="1" prompt="Enter Teacher Name and FTE in cells to the right" sqref="B2" xr:uid="{00000000-0002-0000-0E00-000003000000}"/>
    <dataValidation allowBlank="1" showInputMessage="1" showErrorMessage="1" prompt="Enter Teacher Name in this cell" sqref="C2" xr:uid="{00000000-0002-0000-0E00-000004000000}"/>
    <dataValidation allowBlank="1" showInputMessage="1" showErrorMessage="1" prompt="Enter Teacher's FTE in this cell" sqref="D2" xr:uid="{00000000-0002-0000-0E00-000005000000}"/>
    <dataValidation allowBlank="1" showInputMessage="1" showErrorMessage="1" prompt="Enter School Name in cell to the right" sqref="B3" xr:uid="{00000000-0002-0000-0E00-000006000000}"/>
    <dataValidation allowBlank="1" showInputMessage="1" showErrorMessage="1" prompt="Enter School Name in this cell" sqref="C3" xr:uid="{00000000-0002-0000-0E00-000007000000}"/>
    <dataValidation allowBlank="1" showInputMessage="1" showErrorMessage="1" prompt="Enter Total Assignable Hours in cell below" sqref="B5" xr:uid="{00000000-0002-0000-0E00-000008000000}"/>
    <dataValidation allowBlank="1" showInputMessage="1" showErrorMessage="1" prompt="Total Assignable Hours Worked are automatically calculated in cell below" sqref="D5" xr:uid="{00000000-0002-0000-0E00-000009000000}"/>
    <dataValidation allowBlank="1" showInputMessage="1" showErrorMessage="1" prompt="Regular Hours are automatically calculated in cell below" sqref="C5" xr:uid="{00000000-0002-0000-0E00-00000A000000}"/>
    <dataValidation allowBlank="1" showInputMessage="1" showErrorMessage="1" prompt="Enter Total Work Week Hours in this cell" sqref="B6" xr:uid="{00000000-0002-0000-0E00-00000B000000}"/>
    <dataValidation allowBlank="1" showInputMessage="1" showErrorMessage="1" prompt="Total Hours Worked are automatically calculated in this cell" sqref="C6:D6" xr:uid="{00000000-0002-0000-0E00-00000C000000}"/>
    <dataValidation allowBlank="1" showInputMessage="1" showErrorMessage="1" prompt="Enter Date in this column under this heading. Use heading filters to find specific entries" sqref="B7" xr:uid="{00000000-0002-0000-0E00-00000D000000}"/>
    <dataValidation allowBlank="1" showInputMessage="1" showErrorMessage="1" prompt="Enter Assigned Time After School in this column under this heading." sqref="H7 I8:I34" xr:uid="{00000000-0002-0000-0E00-00000E000000}"/>
    <dataValidation allowBlank="1" showInputMessage="1" showErrorMessage="1" prompt="Assigned Hours Worked are automatically calculated in this column under this heading." sqref="J7:K7" xr:uid="{00000000-0002-0000-0E00-00000F000000}"/>
    <dataValidation allowBlank="1" showInputMessage="1" showErrorMessage="1" prompt="Total Assignable Hours Worked to date automatically calculated in this cell." sqref="E6 I6" xr:uid="{00000000-0002-0000-0E00-000010000000}"/>
    <dataValidation allowBlank="1" showInputMessage="1" showErrorMessage="1" prompt="Total Assignable Hours Worked to date are automatically calculated in cell below" sqref="I4 E5" xr:uid="{00000000-0002-0000-0E00-000011000000}"/>
    <dataValidation allowBlank="1" showInputMessage="1" showErrorMessage="1" prompt="adsfa" sqref="H2" xr:uid="{00000000-0002-0000-0E00-000012000000}"/>
  </dataValidations>
  <hyperlinks>
    <hyperlink ref="I2" location="Summary!A1" display="Summary!A1" xr:uid="{00000000-0004-0000-0E00-000000000000}"/>
    <hyperlink ref="I2:I3" location="'Hours Summary'!A1" display="Return to Main" xr:uid="{00000000-0004-0000-0E00-000001000000}"/>
    <hyperlink ref="J2" location="'Mon-Day 1-S1'!Print_Titles" display="MON | Day 1 - Sem 1" xr:uid="{00000000-0004-0000-0E00-000002000000}"/>
    <hyperlink ref="J3" location="'Tue-Day 2-S1'!Print_Titles" display="TUE | Day 2 - Sem 1" xr:uid="{00000000-0004-0000-0E00-000003000000}"/>
    <hyperlink ref="J4" location="'Wed-Day 3-S1'!Print_Titles" display="WED | Day 3 - Sem 1" xr:uid="{00000000-0004-0000-0E00-000004000000}"/>
    <hyperlink ref="J5" location="'Thu-Day 4-S1'!Print_Titles" display="THU | Day 4 - Sem 1" xr:uid="{00000000-0004-0000-0E00-000005000000}"/>
    <hyperlink ref="J6" location="'Fri-Day 5-S1'!Print_Titles" display="FRI | Day 5 - Sem 1" xr:uid="{00000000-0004-0000-0E00-000006000000}"/>
    <hyperlink ref="M2" location="'Day 6'!A1" display="Day 6 - Sem 1" xr:uid="{00000000-0004-0000-0E00-000007000000}"/>
    <hyperlink ref="M3" location="'Early Dismissal 1'!A1" display="Early Out 1 - Sem 1" xr:uid="{00000000-0004-0000-0E00-000008000000}"/>
    <hyperlink ref="M4" location="'Early Dismissal 2'!A1" display="Early Out 2 - Sem 1" xr:uid="{00000000-0004-0000-0E00-000009000000}"/>
    <hyperlink ref="J2:K2" location="'Mon-Day 1'!A1" display="MON | Day 1 - Sem 1" xr:uid="{00000000-0004-0000-0E00-00000A000000}"/>
    <hyperlink ref="J3:K3" location="'Tue-Day 2'!A1" display="TUE | Day 2 - Sem 1" xr:uid="{00000000-0004-0000-0E00-00000B000000}"/>
    <hyperlink ref="J4:K4" location="'Wed-Day 3'!A1" display="WED | Day 3 - Sem 1" xr:uid="{00000000-0004-0000-0E00-00000C000000}"/>
    <hyperlink ref="J5:K5" location="'Thu-Day 4'!A1" display="THU | Day 4 - Sem 1" xr:uid="{00000000-0004-0000-0E00-00000D000000}"/>
    <hyperlink ref="J6:K6" location="'Fri-Day 5'!A1" display="FRI | Day 5 - Sem 1" xr:uid="{00000000-0004-0000-0E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BBC177DC-B0E4-4297-93E0-AA593471485D}">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4"/>
    <pageSetUpPr fitToPage="1"/>
  </sheetPr>
  <dimension ref="B1:Q38"/>
  <sheetViews>
    <sheetView showGridLines="0" zoomScale="75" zoomScaleNormal="75" workbookViewId="0">
      <pane xSplit="14" ySplit="7" topLeftCell="O21"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1640625" style="207" customWidth="1"/>
    <col min="10" max="10" width="12.1640625" style="147" customWidth="1"/>
    <col min="11" max="11" width="20.83203125" style="147" customWidth="1"/>
    <col min="12" max="12" width="13.1640625" style="147" customWidth="1"/>
    <col min="13" max="13" width="13.5" style="147" customWidth="1"/>
    <col min="14" max="14" width="9.83203125" style="147" customWidth="1"/>
    <col min="15" max="15" width="1.83203125" style="147" customWidth="1"/>
    <col min="16" max="16384" width="9" style="147"/>
  </cols>
  <sheetData>
    <row r="1" spans="2:17" ht="35.25" customHeight="1" thickTop="1" thickBot="1" x14ac:dyDescent="0.35">
      <c r="B1" s="449" t="s">
        <v>76</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October!B6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SUM(I8:I37)/60</f>
        <v>0</v>
      </c>
      <c r="D6" s="300">
        <f>SUM(K8:K37)</f>
        <v>0</v>
      </c>
      <c r="E6" s="134">
        <f>October!E6+D6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62">
        <v>43770</v>
      </c>
      <c r="C8" s="222"/>
      <c r="D8" s="222"/>
      <c r="E8" s="222"/>
      <c r="F8" s="222"/>
      <c r="G8" s="219"/>
      <c r="H8" s="218"/>
      <c r="I8" s="305">
        <f t="shared" ref="I8:I37" si="0">E8</f>
        <v>0</v>
      </c>
      <c r="J8" s="166">
        <f t="shared" ref="J8:J37" si="1">IFERROR(C8+D8+F8+H8,0)</f>
        <v>0</v>
      </c>
      <c r="K8" s="286">
        <f t="shared" ref="K8:K37" si="2">IFERROR(J8/60,0)</f>
        <v>0</v>
      </c>
      <c r="L8" s="180"/>
      <c r="M8" s="180"/>
      <c r="N8" s="180"/>
      <c r="O8" s="180"/>
    </row>
    <row r="9" spans="2:17" ht="20" x14ac:dyDescent="0.15">
      <c r="B9" s="179">
        <v>43771</v>
      </c>
      <c r="C9" s="213"/>
      <c r="D9" s="213"/>
      <c r="E9" s="213"/>
      <c r="F9" s="213"/>
      <c r="G9" s="223"/>
      <c r="H9" s="215"/>
      <c r="I9" s="305">
        <f t="shared" si="0"/>
        <v>0</v>
      </c>
      <c r="J9" s="166">
        <f t="shared" si="1"/>
        <v>0</v>
      </c>
      <c r="K9" s="286">
        <f t="shared" si="2"/>
        <v>0</v>
      </c>
    </row>
    <row r="10" spans="2:17" ht="20" x14ac:dyDescent="0.15">
      <c r="B10" s="179">
        <v>43772</v>
      </c>
      <c r="C10" s="249"/>
      <c r="D10" s="249"/>
      <c r="E10" s="249"/>
      <c r="F10" s="249"/>
      <c r="G10" s="223"/>
      <c r="H10" s="215"/>
      <c r="I10" s="305">
        <f t="shared" si="0"/>
        <v>0</v>
      </c>
      <c r="J10" s="166">
        <f t="shared" si="1"/>
        <v>0</v>
      </c>
      <c r="K10" s="286">
        <f t="shared" si="2"/>
        <v>0</v>
      </c>
    </row>
    <row r="11" spans="2:17" ht="20" x14ac:dyDescent="0.15">
      <c r="B11" s="162">
        <v>43773</v>
      </c>
      <c r="C11" s="220"/>
      <c r="D11" s="220"/>
      <c r="E11" s="220"/>
      <c r="F11" s="220"/>
      <c r="G11" s="219"/>
      <c r="H11" s="218"/>
      <c r="I11" s="305">
        <f t="shared" si="0"/>
        <v>0</v>
      </c>
      <c r="J11" s="166">
        <f t="shared" si="1"/>
        <v>0</v>
      </c>
      <c r="K11" s="286">
        <f t="shared" si="2"/>
        <v>0</v>
      </c>
    </row>
    <row r="12" spans="2:17" ht="20" x14ac:dyDescent="0.15">
      <c r="B12" s="162">
        <v>43774</v>
      </c>
      <c r="C12" s="220"/>
      <c r="D12" s="220"/>
      <c r="E12" s="220"/>
      <c r="F12" s="220"/>
      <c r="G12" s="219"/>
      <c r="H12" s="218"/>
      <c r="I12" s="305">
        <f t="shared" si="0"/>
        <v>0</v>
      </c>
      <c r="J12" s="166">
        <f t="shared" si="1"/>
        <v>0</v>
      </c>
      <c r="K12" s="286">
        <f t="shared" si="2"/>
        <v>0</v>
      </c>
    </row>
    <row r="13" spans="2:17" ht="20" x14ac:dyDescent="0.15">
      <c r="B13" s="162">
        <v>43775</v>
      </c>
      <c r="C13" s="220"/>
      <c r="D13" s="220"/>
      <c r="E13" s="220"/>
      <c r="F13" s="222"/>
      <c r="G13" s="219"/>
      <c r="H13" s="218"/>
      <c r="I13" s="305">
        <f t="shared" si="0"/>
        <v>0</v>
      </c>
      <c r="J13" s="166">
        <f t="shared" si="1"/>
        <v>0</v>
      </c>
      <c r="K13" s="286">
        <f t="shared" si="2"/>
        <v>0</v>
      </c>
    </row>
    <row r="14" spans="2:17" ht="20" x14ac:dyDescent="0.15">
      <c r="B14" s="162">
        <v>43776</v>
      </c>
      <c r="C14" s="220"/>
      <c r="D14" s="220"/>
      <c r="E14" s="220"/>
      <c r="F14" s="220"/>
      <c r="G14" s="219"/>
      <c r="H14" s="218"/>
      <c r="I14" s="305">
        <f t="shared" si="0"/>
        <v>0</v>
      </c>
      <c r="J14" s="166">
        <f t="shared" si="1"/>
        <v>0</v>
      </c>
      <c r="K14" s="286">
        <f t="shared" si="2"/>
        <v>0</v>
      </c>
    </row>
    <row r="15" spans="2:17" ht="20" x14ac:dyDescent="0.15">
      <c r="B15" s="162">
        <v>43777</v>
      </c>
      <c r="C15" s="220"/>
      <c r="D15" s="220"/>
      <c r="E15" s="220"/>
      <c r="F15" s="220"/>
      <c r="G15" s="219"/>
      <c r="H15" s="218"/>
      <c r="I15" s="305">
        <f t="shared" si="0"/>
        <v>0</v>
      </c>
      <c r="J15" s="166">
        <f t="shared" si="1"/>
        <v>0</v>
      </c>
      <c r="K15" s="286">
        <f t="shared" si="2"/>
        <v>0</v>
      </c>
    </row>
    <row r="16" spans="2:17" ht="20" x14ac:dyDescent="0.15">
      <c r="B16" s="179">
        <v>43778</v>
      </c>
      <c r="C16" s="213"/>
      <c r="D16" s="213"/>
      <c r="E16" s="213"/>
      <c r="F16" s="213"/>
      <c r="G16" s="223"/>
      <c r="H16" s="215"/>
      <c r="I16" s="305">
        <f t="shared" si="0"/>
        <v>0</v>
      </c>
      <c r="J16" s="166">
        <f t="shared" si="1"/>
        <v>0</v>
      </c>
      <c r="K16" s="286">
        <f t="shared" si="2"/>
        <v>0</v>
      </c>
    </row>
    <row r="17" spans="2:11" ht="20" x14ac:dyDescent="0.15">
      <c r="B17" s="179">
        <v>43779</v>
      </c>
      <c r="C17" s="249"/>
      <c r="D17" s="249"/>
      <c r="E17" s="249"/>
      <c r="F17" s="249"/>
      <c r="G17" s="223"/>
      <c r="H17" s="215"/>
      <c r="I17" s="305">
        <f t="shared" si="0"/>
        <v>0</v>
      </c>
      <c r="J17" s="166">
        <f t="shared" si="1"/>
        <v>0</v>
      </c>
      <c r="K17" s="286">
        <f t="shared" si="2"/>
        <v>0</v>
      </c>
    </row>
    <row r="18" spans="2:11" ht="20" x14ac:dyDescent="0.15">
      <c r="B18" s="179">
        <v>43780</v>
      </c>
      <c r="C18" s="213"/>
      <c r="D18" s="213"/>
      <c r="E18" s="213"/>
      <c r="F18" s="213"/>
      <c r="G18" s="223"/>
      <c r="H18" s="215"/>
      <c r="I18" s="305">
        <f t="shared" si="0"/>
        <v>0</v>
      </c>
      <c r="J18" s="166">
        <f t="shared" si="1"/>
        <v>0</v>
      </c>
      <c r="K18" s="286">
        <f t="shared" si="2"/>
        <v>0</v>
      </c>
    </row>
    <row r="19" spans="2:11" ht="20" x14ac:dyDescent="0.15">
      <c r="B19" s="162">
        <v>43781</v>
      </c>
      <c r="C19" s="220"/>
      <c r="D19" s="220"/>
      <c r="E19" s="220"/>
      <c r="F19" s="220"/>
      <c r="G19" s="219"/>
      <c r="H19" s="218"/>
      <c r="I19" s="305">
        <f t="shared" si="0"/>
        <v>0</v>
      </c>
      <c r="J19" s="166">
        <f t="shared" si="1"/>
        <v>0</v>
      </c>
      <c r="K19" s="286">
        <f t="shared" si="2"/>
        <v>0</v>
      </c>
    </row>
    <row r="20" spans="2:11" ht="20" x14ac:dyDescent="0.15">
      <c r="B20" s="162">
        <v>43782</v>
      </c>
      <c r="C20" s="220"/>
      <c r="D20" s="220"/>
      <c r="E20" s="220"/>
      <c r="F20" s="220"/>
      <c r="G20" s="219"/>
      <c r="H20" s="218"/>
      <c r="I20" s="305">
        <f t="shared" si="0"/>
        <v>0</v>
      </c>
      <c r="J20" s="166">
        <f t="shared" si="1"/>
        <v>0</v>
      </c>
      <c r="K20" s="286">
        <f t="shared" si="2"/>
        <v>0</v>
      </c>
    </row>
    <row r="21" spans="2:11" ht="20" x14ac:dyDescent="0.15">
      <c r="B21" s="162">
        <v>43783</v>
      </c>
      <c r="C21" s="220"/>
      <c r="D21" s="220"/>
      <c r="E21" s="220"/>
      <c r="F21" s="220"/>
      <c r="G21" s="219"/>
      <c r="H21" s="218"/>
      <c r="I21" s="305">
        <f t="shared" si="0"/>
        <v>0</v>
      </c>
      <c r="J21" s="166">
        <f t="shared" si="1"/>
        <v>0</v>
      </c>
      <c r="K21" s="286">
        <f t="shared" si="2"/>
        <v>0</v>
      </c>
    </row>
    <row r="22" spans="2:11" ht="20" x14ac:dyDescent="0.15">
      <c r="B22" s="162">
        <v>43784</v>
      </c>
      <c r="C22" s="220"/>
      <c r="D22" s="220"/>
      <c r="E22" s="220"/>
      <c r="F22" s="220"/>
      <c r="G22" s="219"/>
      <c r="H22" s="218"/>
      <c r="I22" s="305">
        <f t="shared" si="0"/>
        <v>0</v>
      </c>
      <c r="J22" s="166">
        <f t="shared" si="1"/>
        <v>0</v>
      </c>
      <c r="K22" s="286">
        <f t="shared" si="2"/>
        <v>0</v>
      </c>
    </row>
    <row r="23" spans="2:11" ht="20" x14ac:dyDescent="0.15">
      <c r="B23" s="179">
        <v>43785</v>
      </c>
      <c r="C23" s="213"/>
      <c r="D23" s="213"/>
      <c r="E23" s="213"/>
      <c r="F23" s="213"/>
      <c r="G23" s="223"/>
      <c r="H23" s="215"/>
      <c r="I23" s="305">
        <f t="shared" si="0"/>
        <v>0</v>
      </c>
      <c r="J23" s="166">
        <f t="shared" si="1"/>
        <v>0</v>
      </c>
      <c r="K23" s="286">
        <f t="shared" si="2"/>
        <v>0</v>
      </c>
    </row>
    <row r="24" spans="2:11" ht="20" x14ac:dyDescent="0.15">
      <c r="B24" s="179">
        <v>43786</v>
      </c>
      <c r="C24" s="249"/>
      <c r="D24" s="249"/>
      <c r="E24" s="249"/>
      <c r="F24" s="249"/>
      <c r="G24" s="223"/>
      <c r="H24" s="215"/>
      <c r="I24" s="305">
        <f t="shared" si="0"/>
        <v>0</v>
      </c>
      <c r="J24" s="166">
        <f t="shared" si="1"/>
        <v>0</v>
      </c>
      <c r="K24" s="286">
        <f t="shared" si="2"/>
        <v>0</v>
      </c>
    </row>
    <row r="25" spans="2:11" ht="20" x14ac:dyDescent="0.15">
      <c r="B25" s="162">
        <v>43787</v>
      </c>
      <c r="C25" s="220"/>
      <c r="D25" s="220"/>
      <c r="E25" s="220"/>
      <c r="F25" s="220"/>
      <c r="G25" s="219"/>
      <c r="H25" s="218"/>
      <c r="I25" s="305">
        <f t="shared" si="0"/>
        <v>0</v>
      </c>
      <c r="J25" s="166">
        <f t="shared" si="1"/>
        <v>0</v>
      </c>
      <c r="K25" s="286">
        <f t="shared" si="2"/>
        <v>0</v>
      </c>
    </row>
    <row r="26" spans="2:11" ht="20" x14ac:dyDescent="0.15">
      <c r="B26" s="162">
        <v>43788</v>
      </c>
      <c r="C26" s="220"/>
      <c r="D26" s="220"/>
      <c r="E26" s="220"/>
      <c r="F26" s="220"/>
      <c r="G26" s="219"/>
      <c r="H26" s="218"/>
      <c r="I26" s="305">
        <f t="shared" si="0"/>
        <v>0</v>
      </c>
      <c r="J26" s="166">
        <f t="shared" si="1"/>
        <v>0</v>
      </c>
      <c r="K26" s="286">
        <f t="shared" si="2"/>
        <v>0</v>
      </c>
    </row>
    <row r="27" spans="2:11" ht="20" x14ac:dyDescent="0.15">
      <c r="B27" s="162">
        <v>43789</v>
      </c>
      <c r="C27" s="220"/>
      <c r="D27" s="220"/>
      <c r="E27" s="220"/>
      <c r="F27" s="220"/>
      <c r="G27" s="219"/>
      <c r="H27" s="218"/>
      <c r="I27" s="305">
        <f t="shared" si="0"/>
        <v>0</v>
      </c>
      <c r="J27" s="166">
        <f t="shared" si="1"/>
        <v>0</v>
      </c>
      <c r="K27" s="286">
        <f t="shared" si="2"/>
        <v>0</v>
      </c>
    </row>
    <row r="28" spans="2:11" ht="20" x14ac:dyDescent="0.15">
      <c r="B28" s="162">
        <v>43790</v>
      </c>
      <c r="C28" s="220"/>
      <c r="D28" s="220"/>
      <c r="E28" s="220"/>
      <c r="F28" s="220"/>
      <c r="G28" s="219"/>
      <c r="H28" s="218"/>
      <c r="I28" s="305">
        <f t="shared" si="0"/>
        <v>0</v>
      </c>
      <c r="J28" s="166">
        <f t="shared" si="1"/>
        <v>0</v>
      </c>
      <c r="K28" s="286">
        <f t="shared" si="2"/>
        <v>0</v>
      </c>
    </row>
    <row r="29" spans="2:11" ht="20" x14ac:dyDescent="0.15">
      <c r="B29" s="162">
        <v>43791</v>
      </c>
      <c r="C29" s="220"/>
      <c r="D29" s="220"/>
      <c r="E29" s="220"/>
      <c r="F29" s="220"/>
      <c r="G29" s="219"/>
      <c r="H29" s="218"/>
      <c r="I29" s="305">
        <f t="shared" si="0"/>
        <v>0</v>
      </c>
      <c r="J29" s="166">
        <f t="shared" si="1"/>
        <v>0</v>
      </c>
      <c r="K29" s="286">
        <f t="shared" si="2"/>
        <v>0</v>
      </c>
    </row>
    <row r="30" spans="2:11" ht="20" x14ac:dyDescent="0.15">
      <c r="B30" s="179">
        <v>43792</v>
      </c>
      <c r="C30" s="213"/>
      <c r="D30" s="213"/>
      <c r="E30" s="213"/>
      <c r="F30" s="213"/>
      <c r="G30" s="223"/>
      <c r="H30" s="215"/>
      <c r="I30" s="305">
        <f t="shared" si="0"/>
        <v>0</v>
      </c>
      <c r="J30" s="166">
        <f t="shared" si="1"/>
        <v>0</v>
      </c>
      <c r="K30" s="286">
        <f t="shared" si="2"/>
        <v>0</v>
      </c>
    </row>
    <row r="31" spans="2:11" ht="20" x14ac:dyDescent="0.15">
      <c r="B31" s="179">
        <v>43793</v>
      </c>
      <c r="C31" s="249"/>
      <c r="D31" s="249"/>
      <c r="E31" s="249"/>
      <c r="F31" s="249"/>
      <c r="G31" s="223"/>
      <c r="H31" s="215"/>
      <c r="I31" s="305">
        <f t="shared" si="0"/>
        <v>0</v>
      </c>
      <c r="J31" s="166">
        <f t="shared" si="1"/>
        <v>0</v>
      </c>
      <c r="K31" s="286">
        <f t="shared" si="2"/>
        <v>0</v>
      </c>
    </row>
    <row r="32" spans="2:11" ht="20" x14ac:dyDescent="0.15">
      <c r="B32" s="162">
        <v>43794</v>
      </c>
      <c r="C32" s="220"/>
      <c r="D32" s="220"/>
      <c r="E32" s="220"/>
      <c r="F32" s="220"/>
      <c r="G32" s="219"/>
      <c r="H32" s="218"/>
      <c r="I32" s="305">
        <f t="shared" si="0"/>
        <v>0</v>
      </c>
      <c r="J32" s="166">
        <f t="shared" si="1"/>
        <v>0</v>
      </c>
      <c r="K32" s="286">
        <f t="shared" si="2"/>
        <v>0</v>
      </c>
    </row>
    <row r="33" spans="2:11" ht="20" x14ac:dyDescent="0.15">
      <c r="B33" s="162">
        <v>43795</v>
      </c>
      <c r="C33" s="220"/>
      <c r="D33" s="220"/>
      <c r="E33" s="220"/>
      <c r="F33" s="220"/>
      <c r="G33" s="219"/>
      <c r="H33" s="218"/>
      <c r="I33" s="305">
        <f t="shared" si="0"/>
        <v>0</v>
      </c>
      <c r="J33" s="166">
        <f t="shared" si="1"/>
        <v>0</v>
      </c>
      <c r="K33" s="286">
        <f t="shared" si="2"/>
        <v>0</v>
      </c>
    </row>
    <row r="34" spans="2:11" ht="20" x14ac:dyDescent="0.15">
      <c r="B34" s="162">
        <v>43796</v>
      </c>
      <c r="C34" s="220"/>
      <c r="D34" s="220"/>
      <c r="E34" s="220"/>
      <c r="F34" s="220"/>
      <c r="G34" s="219"/>
      <c r="H34" s="218"/>
      <c r="I34" s="305">
        <f t="shared" si="0"/>
        <v>0</v>
      </c>
      <c r="J34" s="166">
        <f t="shared" si="1"/>
        <v>0</v>
      </c>
      <c r="K34" s="286">
        <f t="shared" si="2"/>
        <v>0</v>
      </c>
    </row>
    <row r="35" spans="2:11" ht="20" x14ac:dyDescent="0.15">
      <c r="B35" s="162">
        <v>43797</v>
      </c>
      <c r="C35" s="220"/>
      <c r="D35" s="220"/>
      <c r="E35" s="220"/>
      <c r="F35" s="220"/>
      <c r="G35" s="219"/>
      <c r="H35" s="218"/>
      <c r="I35" s="305">
        <f t="shared" si="0"/>
        <v>0</v>
      </c>
      <c r="J35" s="166">
        <f t="shared" si="1"/>
        <v>0</v>
      </c>
      <c r="K35" s="286">
        <f t="shared" si="2"/>
        <v>0</v>
      </c>
    </row>
    <row r="36" spans="2:11" ht="20" x14ac:dyDescent="0.15">
      <c r="B36" s="162">
        <v>43798</v>
      </c>
      <c r="C36" s="220"/>
      <c r="D36" s="220"/>
      <c r="E36" s="220"/>
      <c r="F36" s="220"/>
      <c r="G36" s="219"/>
      <c r="H36" s="218"/>
      <c r="I36" s="305">
        <f t="shared" si="0"/>
        <v>0</v>
      </c>
      <c r="J36" s="166">
        <f t="shared" si="1"/>
        <v>0</v>
      </c>
      <c r="K36" s="286">
        <f t="shared" si="2"/>
        <v>0</v>
      </c>
    </row>
    <row r="37" spans="2:11" ht="21" thickBot="1" x14ac:dyDescent="0.2">
      <c r="B37" s="179">
        <v>43799</v>
      </c>
      <c r="C37" s="213"/>
      <c r="D37" s="213"/>
      <c r="E37" s="213"/>
      <c r="F37" s="213"/>
      <c r="G37" s="223"/>
      <c r="H37" s="215"/>
      <c r="I37" s="306">
        <f t="shared" si="0"/>
        <v>0</v>
      </c>
      <c r="J37" s="302">
        <f t="shared" si="1"/>
        <v>0</v>
      </c>
      <c r="K37" s="287">
        <f t="shared" si="2"/>
        <v>0</v>
      </c>
    </row>
    <row r="38" spans="2:11" ht="20.25" customHeight="1" thickTop="1" x14ac:dyDescent="0.2">
      <c r="B38" s="209"/>
      <c r="C38" s="209"/>
      <c r="D38" s="209"/>
      <c r="E38" s="209"/>
      <c r="F38" s="209"/>
      <c r="G38" s="209"/>
      <c r="H38" s="209"/>
      <c r="I38" s="208"/>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0F00-000000000000}"/>
    <dataValidation allowBlank="1" showInputMessage="1" showErrorMessage="1" prompt="Total Assignable Hours Worked to date are automatically calculated in cell below" sqref="I4 E5" xr:uid="{00000000-0002-0000-0F00-000001000000}"/>
    <dataValidation allowBlank="1" showInputMessage="1" showErrorMessage="1" prompt="Total Assignable Hours Worked to date automatically calculated in this cell." sqref="E6 I6" xr:uid="{00000000-0002-0000-0F00-000002000000}"/>
    <dataValidation allowBlank="1" showInputMessage="1" showErrorMessage="1" prompt="Assigned Hours Worked are automatically calculated in this column under this heading." sqref="J7:K7" xr:uid="{00000000-0002-0000-0F00-000003000000}"/>
    <dataValidation allowBlank="1" showInputMessage="1" showErrorMessage="1" prompt="Enter Assigned Time After School in this column under this heading." sqref="H7 I8:I34" xr:uid="{00000000-0002-0000-0F00-000004000000}"/>
    <dataValidation allowBlank="1" showInputMessage="1" showErrorMessage="1" prompt="Enter Date in this column under this heading. Use heading filters to find specific entries" sqref="B7" xr:uid="{00000000-0002-0000-0F00-000005000000}"/>
    <dataValidation allowBlank="1" showInputMessage="1" showErrorMessage="1" prompt="Total Hours Worked are automatically calculated in this cell" sqref="C6:D6" xr:uid="{00000000-0002-0000-0F00-000006000000}"/>
    <dataValidation allowBlank="1" showInputMessage="1" showErrorMessage="1" prompt="Enter Total Work Week Hours in this cell" sqref="B6" xr:uid="{00000000-0002-0000-0F00-000007000000}"/>
    <dataValidation allowBlank="1" showInputMessage="1" showErrorMessage="1" prompt="Regular Hours are automatically calculated in cell below" sqref="C5" xr:uid="{00000000-0002-0000-0F00-000008000000}"/>
    <dataValidation allowBlank="1" showInputMessage="1" showErrorMessage="1" prompt="Total Assignable Hours Worked are automatically calculated in cell below" sqref="D5" xr:uid="{00000000-0002-0000-0F00-000009000000}"/>
    <dataValidation allowBlank="1" showInputMessage="1" showErrorMessage="1" prompt="Enter Total Assignable Hours in cell below" sqref="B5" xr:uid="{00000000-0002-0000-0F00-00000A000000}"/>
    <dataValidation allowBlank="1" showInputMessage="1" showErrorMessage="1" prompt="Enter School Name in this cell" sqref="C3" xr:uid="{00000000-0002-0000-0F00-00000B000000}"/>
    <dataValidation allowBlank="1" showInputMessage="1" showErrorMessage="1" prompt="Enter School Name in cell to the right" sqref="B3" xr:uid="{00000000-0002-0000-0F00-00000C000000}"/>
    <dataValidation allowBlank="1" showInputMessage="1" showErrorMessage="1" prompt="Enter Teacher's FTE in this cell" sqref="D2" xr:uid="{00000000-0002-0000-0F00-00000D000000}"/>
    <dataValidation allowBlank="1" showInputMessage="1" showErrorMessage="1" prompt="Enter Teacher Name in this cell" sqref="C2" xr:uid="{00000000-0002-0000-0F00-00000E000000}"/>
    <dataValidation allowBlank="1" showInputMessage="1" showErrorMessage="1" prompt="Enter Teacher Name and FTE in cells to the right" sqref="B2" xr:uid="{00000000-0002-0000-0F00-00000F000000}"/>
    <dataValidation allowBlank="1" showInputMessage="1" showErrorMessage="1" prompt="Enter Teacher and School details in cells below" sqref="B1" xr:uid="{00000000-0002-0000-0F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0F00-000011000000}"/>
    <dataValidation allowBlank="1" showErrorMessage="1" sqref="A2:A1048576 F5:G6 I2 L1:L6 N1:N2 I35:I37 P1:XFD6 R7:XFD37 P7:Q7 F2:G3 J8:Q37 B38:XFD1048576 H17 H24 H31 M5:N7 O1:O7 H10 H8 B8:F37" xr:uid="{00000000-0002-0000-0F00-000012000000}"/>
  </dataValidations>
  <hyperlinks>
    <hyperlink ref="I2" location="Summary!A1" display="Summary!A1" xr:uid="{00000000-0004-0000-0F00-000000000000}"/>
    <hyperlink ref="I2:I3" location="'Hours Summary'!A1" display="Return to Main" xr:uid="{00000000-0004-0000-0F00-000001000000}"/>
    <hyperlink ref="J2" location="'Mon-Day 1-S1'!Print_Titles" display="MON | Day 1 - Sem 1" xr:uid="{00000000-0004-0000-0F00-000002000000}"/>
    <hyperlink ref="J3" location="'Tue-Day 2-S1'!Print_Titles" display="TUE | Day 2 - Sem 1" xr:uid="{00000000-0004-0000-0F00-000003000000}"/>
    <hyperlink ref="J4" location="'Wed-Day 3-S1'!Print_Titles" display="WED | Day 3 - Sem 1" xr:uid="{00000000-0004-0000-0F00-000004000000}"/>
    <hyperlink ref="J5" location="'Thu-Day 4-S1'!Print_Titles" display="THU | Day 4 - Sem 1" xr:uid="{00000000-0004-0000-0F00-000005000000}"/>
    <hyperlink ref="J6" location="'Fri-Day 5-S1'!Print_Titles" display="FRI | Day 5 - Sem 1" xr:uid="{00000000-0004-0000-0F00-000006000000}"/>
    <hyperlink ref="M2" location="'Day 6'!A1" display="Day 6 - Sem 1" xr:uid="{00000000-0004-0000-0F00-000007000000}"/>
    <hyperlink ref="M3" location="'Early Dismissal 1'!A1" display="Early Out 1 - Sem 1" xr:uid="{00000000-0004-0000-0F00-000008000000}"/>
    <hyperlink ref="M4" location="'Early Dismissal 2'!A1" display="Early Out 2 - Sem 1" xr:uid="{00000000-0004-0000-0F00-000009000000}"/>
    <hyperlink ref="J2:K2" location="'Mon-Day 1'!A1" display="MON | Day 1 - Sem 1" xr:uid="{00000000-0004-0000-0F00-00000A000000}"/>
    <hyperlink ref="J3:K3" location="'Tue-Day 2'!A1" display="TUE | Day 2 - Sem 1" xr:uid="{00000000-0004-0000-0F00-00000B000000}"/>
    <hyperlink ref="J4:K4" location="'Wed-Day 3'!A1" display="WED | Day 3 - Sem 1" xr:uid="{00000000-0004-0000-0F00-00000C000000}"/>
    <hyperlink ref="J5:K5" location="'Thu-Day 4'!A1" display="THU | Day 4 - Sem 1" xr:uid="{00000000-0004-0000-0F00-00000D000000}"/>
    <hyperlink ref="J6:K6" location="'Fri-Day 5'!A1" display="FRI | Day 5 - Sem 1" xr:uid="{00000000-0004-0000-0F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1E474A0A-9B16-4AE5-894E-A3CFABC6A70C}">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4"/>
    <pageSetUpPr fitToPage="1"/>
  </sheetPr>
  <dimension ref="B1:Q39"/>
  <sheetViews>
    <sheetView showGridLines="0" zoomScale="75" zoomScaleNormal="75" workbookViewId="0">
      <pane xSplit="14" ySplit="7" topLeftCell="O25"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 style="207" customWidth="1"/>
    <col min="10" max="10" width="12.1640625" style="147" customWidth="1"/>
    <col min="11" max="11" width="20.832031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77</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November!B6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November!E6+D6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79">
        <v>43800</v>
      </c>
      <c r="C8" s="217"/>
      <c r="D8" s="217"/>
      <c r="E8" s="217"/>
      <c r="F8" s="217"/>
      <c r="G8" s="216"/>
      <c r="H8" s="215"/>
      <c r="I8" s="305">
        <f t="shared" ref="I8:I38" si="0">E8</f>
        <v>0</v>
      </c>
      <c r="J8" s="166">
        <f t="shared" ref="J8:J38" si="1">IFERROR(C8+D8+F8+H8,0)</f>
        <v>0</v>
      </c>
      <c r="K8" s="286">
        <f t="shared" ref="K8:K38" si="2">IFERROR(J8/60,0)</f>
        <v>0</v>
      </c>
      <c r="L8" s="180"/>
      <c r="M8" s="180"/>
      <c r="N8" s="180"/>
      <c r="O8" s="180"/>
    </row>
    <row r="9" spans="2:17" ht="20" x14ac:dyDescent="0.15">
      <c r="B9" s="162">
        <v>43801</v>
      </c>
      <c r="C9" s="220"/>
      <c r="D9" s="220"/>
      <c r="E9" s="220"/>
      <c r="F9" s="220"/>
      <c r="G9" s="219"/>
      <c r="H9" s="218"/>
      <c r="I9" s="305">
        <f t="shared" si="0"/>
        <v>0</v>
      </c>
      <c r="J9" s="166">
        <f t="shared" si="1"/>
        <v>0</v>
      </c>
      <c r="K9" s="286">
        <f t="shared" si="2"/>
        <v>0</v>
      </c>
    </row>
    <row r="10" spans="2:17" ht="20" x14ac:dyDescent="0.15">
      <c r="B10" s="162">
        <v>43802</v>
      </c>
      <c r="C10" s="220"/>
      <c r="D10" s="220"/>
      <c r="E10" s="220"/>
      <c r="F10" s="220"/>
      <c r="G10" s="219"/>
      <c r="H10" s="218"/>
      <c r="I10" s="305">
        <f t="shared" si="0"/>
        <v>0</v>
      </c>
      <c r="J10" s="166">
        <f t="shared" si="1"/>
        <v>0</v>
      </c>
      <c r="K10" s="286">
        <f t="shared" si="2"/>
        <v>0</v>
      </c>
    </row>
    <row r="11" spans="2:17" ht="20" x14ac:dyDescent="0.15">
      <c r="B11" s="162">
        <v>43803</v>
      </c>
      <c r="C11" s="222"/>
      <c r="D11" s="222"/>
      <c r="E11" s="222"/>
      <c r="F11" s="222"/>
      <c r="G11" s="219"/>
      <c r="H11" s="218"/>
      <c r="I11" s="305">
        <f t="shared" si="0"/>
        <v>0</v>
      </c>
      <c r="J11" s="166">
        <f t="shared" si="1"/>
        <v>0</v>
      </c>
      <c r="K11" s="286">
        <f t="shared" si="2"/>
        <v>0</v>
      </c>
    </row>
    <row r="12" spans="2:17" ht="20" x14ac:dyDescent="0.15">
      <c r="B12" s="162">
        <v>43804</v>
      </c>
      <c r="C12" s="221"/>
      <c r="D12" s="221"/>
      <c r="E12" s="221"/>
      <c r="F12" s="221"/>
      <c r="G12" s="219"/>
      <c r="H12" s="218"/>
      <c r="I12" s="305">
        <f t="shared" si="0"/>
        <v>0</v>
      </c>
      <c r="J12" s="166">
        <f t="shared" si="1"/>
        <v>0</v>
      </c>
      <c r="K12" s="286">
        <f t="shared" si="2"/>
        <v>0</v>
      </c>
    </row>
    <row r="13" spans="2:17" ht="20" x14ac:dyDescent="0.15">
      <c r="B13" s="162">
        <v>43805</v>
      </c>
      <c r="C13" s="220"/>
      <c r="D13" s="220"/>
      <c r="E13" s="220"/>
      <c r="F13" s="220"/>
      <c r="G13" s="219"/>
      <c r="H13" s="218"/>
      <c r="I13" s="305">
        <f t="shared" si="0"/>
        <v>0</v>
      </c>
      <c r="J13" s="166">
        <f t="shared" si="1"/>
        <v>0</v>
      </c>
      <c r="K13" s="286">
        <f t="shared" si="2"/>
        <v>0</v>
      </c>
    </row>
    <row r="14" spans="2:17" ht="20" x14ac:dyDescent="0.15">
      <c r="B14" s="179">
        <v>43806</v>
      </c>
      <c r="C14" s="213"/>
      <c r="D14" s="213"/>
      <c r="E14" s="213"/>
      <c r="F14" s="213"/>
      <c r="G14" s="216"/>
      <c r="H14" s="215"/>
      <c r="I14" s="305">
        <f t="shared" si="0"/>
        <v>0</v>
      </c>
      <c r="J14" s="166">
        <f t="shared" si="1"/>
        <v>0</v>
      </c>
      <c r="K14" s="286">
        <f t="shared" si="2"/>
        <v>0</v>
      </c>
    </row>
    <row r="15" spans="2:17" ht="20" x14ac:dyDescent="0.15">
      <c r="B15" s="179">
        <v>43807</v>
      </c>
      <c r="C15" s="217"/>
      <c r="D15" s="217"/>
      <c r="E15" s="217"/>
      <c r="F15" s="217"/>
      <c r="G15" s="216"/>
      <c r="H15" s="215"/>
      <c r="I15" s="305">
        <f t="shared" si="0"/>
        <v>0</v>
      </c>
      <c r="J15" s="166">
        <f t="shared" si="1"/>
        <v>0</v>
      </c>
      <c r="K15" s="286">
        <f t="shared" si="2"/>
        <v>0</v>
      </c>
    </row>
    <row r="16" spans="2:17" ht="20" x14ac:dyDescent="0.15">
      <c r="B16" s="162">
        <v>43808</v>
      </c>
      <c r="C16" s="220"/>
      <c r="D16" s="220"/>
      <c r="E16" s="220"/>
      <c r="F16" s="220"/>
      <c r="G16" s="219"/>
      <c r="H16" s="218"/>
      <c r="I16" s="305">
        <f t="shared" si="0"/>
        <v>0</v>
      </c>
      <c r="J16" s="166">
        <f t="shared" si="1"/>
        <v>0</v>
      </c>
      <c r="K16" s="286">
        <f t="shared" si="2"/>
        <v>0</v>
      </c>
    </row>
    <row r="17" spans="2:11" ht="20" x14ac:dyDescent="0.15">
      <c r="B17" s="162">
        <v>43809</v>
      </c>
      <c r="C17" s="220"/>
      <c r="D17" s="220"/>
      <c r="E17" s="220"/>
      <c r="F17" s="220"/>
      <c r="G17" s="219"/>
      <c r="H17" s="218"/>
      <c r="I17" s="305">
        <f t="shared" si="0"/>
        <v>0</v>
      </c>
      <c r="J17" s="166">
        <f t="shared" si="1"/>
        <v>0</v>
      </c>
      <c r="K17" s="286">
        <f t="shared" si="2"/>
        <v>0</v>
      </c>
    </row>
    <row r="18" spans="2:11" ht="20" x14ac:dyDescent="0.15">
      <c r="B18" s="162">
        <v>43810</v>
      </c>
      <c r="C18" s="220"/>
      <c r="D18" s="220"/>
      <c r="E18" s="220"/>
      <c r="F18" s="220"/>
      <c r="G18" s="219"/>
      <c r="H18" s="218"/>
      <c r="I18" s="305">
        <f t="shared" si="0"/>
        <v>0</v>
      </c>
      <c r="J18" s="166">
        <f t="shared" si="1"/>
        <v>0</v>
      </c>
      <c r="K18" s="286">
        <f t="shared" si="2"/>
        <v>0</v>
      </c>
    </row>
    <row r="19" spans="2:11" ht="20" x14ac:dyDescent="0.15">
      <c r="B19" s="162">
        <v>43811</v>
      </c>
      <c r="C19" s="220"/>
      <c r="D19" s="220"/>
      <c r="E19" s="220"/>
      <c r="F19" s="220"/>
      <c r="G19" s="219"/>
      <c r="H19" s="218"/>
      <c r="I19" s="305">
        <f t="shared" si="0"/>
        <v>0</v>
      </c>
      <c r="J19" s="166">
        <f t="shared" si="1"/>
        <v>0</v>
      </c>
      <c r="K19" s="286">
        <f t="shared" si="2"/>
        <v>0</v>
      </c>
    </row>
    <row r="20" spans="2:11" ht="20" x14ac:dyDescent="0.15">
      <c r="B20" s="162">
        <v>43812</v>
      </c>
      <c r="C20" s="220"/>
      <c r="D20" s="220"/>
      <c r="E20" s="220"/>
      <c r="F20" s="220"/>
      <c r="G20" s="219"/>
      <c r="H20" s="218"/>
      <c r="I20" s="305">
        <f t="shared" si="0"/>
        <v>0</v>
      </c>
      <c r="J20" s="166">
        <f t="shared" si="1"/>
        <v>0</v>
      </c>
      <c r="K20" s="286">
        <f t="shared" si="2"/>
        <v>0</v>
      </c>
    </row>
    <row r="21" spans="2:11" ht="20" x14ac:dyDescent="0.15">
      <c r="B21" s="179">
        <v>43813</v>
      </c>
      <c r="C21" s="213"/>
      <c r="D21" s="213"/>
      <c r="E21" s="213"/>
      <c r="F21" s="213"/>
      <c r="G21" s="216"/>
      <c r="H21" s="215"/>
      <c r="I21" s="305">
        <f t="shared" si="0"/>
        <v>0</v>
      </c>
      <c r="J21" s="166">
        <f t="shared" si="1"/>
        <v>0</v>
      </c>
      <c r="K21" s="286">
        <f t="shared" si="2"/>
        <v>0</v>
      </c>
    </row>
    <row r="22" spans="2:11" ht="20" x14ac:dyDescent="0.15">
      <c r="B22" s="179">
        <v>43814</v>
      </c>
      <c r="C22" s="213"/>
      <c r="D22" s="213"/>
      <c r="E22" s="213"/>
      <c r="F22" s="213"/>
      <c r="G22" s="223"/>
      <c r="H22" s="215"/>
      <c r="I22" s="309">
        <f t="shared" si="0"/>
        <v>0</v>
      </c>
      <c r="J22" s="166">
        <f t="shared" si="1"/>
        <v>0</v>
      </c>
      <c r="K22" s="286">
        <f t="shared" si="2"/>
        <v>0</v>
      </c>
    </row>
    <row r="23" spans="2:11" ht="20" x14ac:dyDescent="0.15">
      <c r="B23" s="162">
        <v>43815</v>
      </c>
      <c r="C23" s="220"/>
      <c r="D23" s="220"/>
      <c r="E23" s="220"/>
      <c r="F23" s="220"/>
      <c r="G23" s="219"/>
      <c r="H23" s="218"/>
      <c r="I23" s="309">
        <f t="shared" si="0"/>
        <v>0</v>
      </c>
      <c r="J23" s="166">
        <f t="shared" si="1"/>
        <v>0</v>
      </c>
      <c r="K23" s="286">
        <f t="shared" si="2"/>
        <v>0</v>
      </c>
    </row>
    <row r="24" spans="2:11" ht="20" x14ac:dyDescent="0.15">
      <c r="B24" s="162">
        <v>43816</v>
      </c>
      <c r="C24" s="220"/>
      <c r="D24" s="220"/>
      <c r="E24" s="220"/>
      <c r="F24" s="220"/>
      <c r="G24" s="219"/>
      <c r="H24" s="218"/>
      <c r="I24" s="305">
        <f t="shared" si="0"/>
        <v>0</v>
      </c>
      <c r="J24" s="166">
        <f t="shared" si="1"/>
        <v>0</v>
      </c>
      <c r="K24" s="286">
        <f t="shared" si="2"/>
        <v>0</v>
      </c>
    </row>
    <row r="25" spans="2:11" ht="20" x14ac:dyDescent="0.15">
      <c r="B25" s="162">
        <v>43817</v>
      </c>
      <c r="C25" s="220"/>
      <c r="D25" s="220"/>
      <c r="E25" s="220"/>
      <c r="F25" s="220"/>
      <c r="G25" s="219"/>
      <c r="H25" s="218"/>
      <c r="I25" s="305">
        <f t="shared" si="0"/>
        <v>0</v>
      </c>
      <c r="J25" s="166">
        <f t="shared" si="1"/>
        <v>0</v>
      </c>
      <c r="K25" s="286">
        <f t="shared" si="2"/>
        <v>0</v>
      </c>
    </row>
    <row r="26" spans="2:11" ht="20" x14ac:dyDescent="0.15">
      <c r="B26" s="162">
        <v>43818</v>
      </c>
      <c r="C26" s="220"/>
      <c r="D26" s="220"/>
      <c r="E26" s="220"/>
      <c r="F26" s="220"/>
      <c r="G26" s="219"/>
      <c r="H26" s="218"/>
      <c r="I26" s="305">
        <f t="shared" si="0"/>
        <v>0</v>
      </c>
      <c r="J26" s="166">
        <f t="shared" si="1"/>
        <v>0</v>
      </c>
      <c r="K26" s="286">
        <f t="shared" si="2"/>
        <v>0</v>
      </c>
    </row>
    <row r="27" spans="2:11" ht="20" x14ac:dyDescent="0.15">
      <c r="B27" s="162">
        <v>43819</v>
      </c>
      <c r="C27" s="220"/>
      <c r="D27" s="220"/>
      <c r="E27" s="220"/>
      <c r="F27" s="220"/>
      <c r="G27" s="219"/>
      <c r="H27" s="218"/>
      <c r="I27" s="305">
        <f t="shared" si="0"/>
        <v>0</v>
      </c>
      <c r="J27" s="166">
        <f t="shared" si="1"/>
        <v>0</v>
      </c>
      <c r="K27" s="286">
        <f t="shared" si="2"/>
        <v>0</v>
      </c>
    </row>
    <row r="28" spans="2:11" ht="20" x14ac:dyDescent="0.15">
      <c r="B28" s="179">
        <v>43820</v>
      </c>
      <c r="C28" s="213"/>
      <c r="D28" s="213"/>
      <c r="E28" s="213"/>
      <c r="F28" s="213"/>
      <c r="G28" s="216"/>
      <c r="H28" s="215"/>
      <c r="I28" s="305">
        <f t="shared" si="0"/>
        <v>0</v>
      </c>
      <c r="J28" s="166">
        <f t="shared" si="1"/>
        <v>0</v>
      </c>
      <c r="K28" s="286">
        <f t="shared" si="2"/>
        <v>0</v>
      </c>
    </row>
    <row r="29" spans="2:11" ht="20" x14ac:dyDescent="0.15">
      <c r="B29" s="179">
        <v>43821</v>
      </c>
      <c r="C29" s="213"/>
      <c r="D29" s="213"/>
      <c r="E29" s="213"/>
      <c r="F29" s="213"/>
      <c r="G29" s="216"/>
      <c r="H29" s="215"/>
      <c r="I29" s="305">
        <f t="shared" si="0"/>
        <v>0</v>
      </c>
      <c r="J29" s="166">
        <f t="shared" si="1"/>
        <v>0</v>
      </c>
      <c r="K29" s="286">
        <f t="shared" si="2"/>
        <v>0</v>
      </c>
    </row>
    <row r="30" spans="2:11" ht="28" x14ac:dyDescent="0.15">
      <c r="B30" s="179">
        <v>43822</v>
      </c>
      <c r="C30" s="213"/>
      <c r="D30" s="213"/>
      <c r="E30" s="213"/>
      <c r="F30" s="213"/>
      <c r="G30" s="216" t="s">
        <v>107</v>
      </c>
      <c r="H30" s="215"/>
      <c r="I30" s="305">
        <f t="shared" si="0"/>
        <v>0</v>
      </c>
      <c r="J30" s="166">
        <f t="shared" si="1"/>
        <v>0</v>
      </c>
      <c r="K30" s="286">
        <f t="shared" si="2"/>
        <v>0</v>
      </c>
    </row>
    <row r="31" spans="2:11" ht="28" x14ac:dyDescent="0.15">
      <c r="B31" s="179">
        <v>43823</v>
      </c>
      <c r="C31" s="213"/>
      <c r="D31" s="213"/>
      <c r="E31" s="213"/>
      <c r="F31" s="213"/>
      <c r="G31" s="216" t="s">
        <v>107</v>
      </c>
      <c r="H31" s="215"/>
      <c r="I31" s="305">
        <f t="shared" si="0"/>
        <v>0</v>
      </c>
      <c r="J31" s="166">
        <f t="shared" si="1"/>
        <v>0</v>
      </c>
      <c r="K31" s="286">
        <f t="shared" si="2"/>
        <v>0</v>
      </c>
    </row>
    <row r="32" spans="2:11" ht="28" x14ac:dyDescent="0.15">
      <c r="B32" s="179">
        <v>43824</v>
      </c>
      <c r="C32" s="213"/>
      <c r="D32" s="213"/>
      <c r="E32" s="213"/>
      <c r="F32" s="213"/>
      <c r="G32" s="223" t="s">
        <v>107</v>
      </c>
      <c r="H32" s="215"/>
      <c r="I32" s="305">
        <f t="shared" si="0"/>
        <v>0</v>
      </c>
      <c r="J32" s="166">
        <f t="shared" si="1"/>
        <v>0</v>
      </c>
      <c r="K32" s="286">
        <f t="shared" si="2"/>
        <v>0</v>
      </c>
    </row>
    <row r="33" spans="2:11" ht="28" x14ac:dyDescent="0.15">
      <c r="B33" s="179">
        <v>43825</v>
      </c>
      <c r="C33" s="213"/>
      <c r="D33" s="213"/>
      <c r="E33" s="213"/>
      <c r="F33" s="213"/>
      <c r="G33" s="223" t="s">
        <v>107</v>
      </c>
      <c r="H33" s="215"/>
      <c r="I33" s="305">
        <f t="shared" si="0"/>
        <v>0</v>
      </c>
      <c r="J33" s="166">
        <f t="shared" si="1"/>
        <v>0</v>
      </c>
      <c r="K33" s="286">
        <f t="shared" si="2"/>
        <v>0</v>
      </c>
    </row>
    <row r="34" spans="2:11" ht="28" x14ac:dyDescent="0.15">
      <c r="B34" s="179">
        <v>43826</v>
      </c>
      <c r="C34" s="213"/>
      <c r="D34" s="213"/>
      <c r="E34" s="213"/>
      <c r="F34" s="213"/>
      <c r="G34" s="223" t="s">
        <v>107</v>
      </c>
      <c r="H34" s="215"/>
      <c r="I34" s="305">
        <f t="shared" si="0"/>
        <v>0</v>
      </c>
      <c r="J34" s="166">
        <f t="shared" si="1"/>
        <v>0</v>
      </c>
      <c r="K34" s="286">
        <f t="shared" si="2"/>
        <v>0</v>
      </c>
    </row>
    <row r="35" spans="2:11" ht="28" x14ac:dyDescent="0.15">
      <c r="B35" s="179">
        <v>43827</v>
      </c>
      <c r="C35" s="213"/>
      <c r="D35" s="213"/>
      <c r="E35" s="213"/>
      <c r="F35" s="213"/>
      <c r="G35" s="223" t="s">
        <v>107</v>
      </c>
      <c r="H35" s="215"/>
      <c r="I35" s="305">
        <f t="shared" si="0"/>
        <v>0</v>
      </c>
      <c r="J35" s="166">
        <f t="shared" si="1"/>
        <v>0</v>
      </c>
      <c r="K35" s="286">
        <f t="shared" si="2"/>
        <v>0</v>
      </c>
    </row>
    <row r="36" spans="2:11" ht="28" x14ac:dyDescent="0.15">
      <c r="B36" s="179">
        <v>43828</v>
      </c>
      <c r="C36" s="213"/>
      <c r="D36" s="213"/>
      <c r="E36" s="213"/>
      <c r="F36" s="213"/>
      <c r="G36" s="223" t="s">
        <v>107</v>
      </c>
      <c r="H36" s="215"/>
      <c r="I36" s="305">
        <f t="shared" si="0"/>
        <v>0</v>
      </c>
      <c r="J36" s="166">
        <f t="shared" si="1"/>
        <v>0</v>
      </c>
      <c r="K36" s="286">
        <f t="shared" si="2"/>
        <v>0</v>
      </c>
    </row>
    <row r="37" spans="2:11" ht="28" x14ac:dyDescent="0.15">
      <c r="B37" s="179">
        <v>43829</v>
      </c>
      <c r="C37" s="254"/>
      <c r="D37" s="254"/>
      <c r="E37" s="254"/>
      <c r="F37" s="254"/>
      <c r="G37" s="223" t="s">
        <v>107</v>
      </c>
      <c r="H37" s="253"/>
      <c r="I37" s="310">
        <f t="shared" si="0"/>
        <v>0</v>
      </c>
      <c r="J37" s="166">
        <f t="shared" si="1"/>
        <v>0</v>
      </c>
      <c r="K37" s="291">
        <f t="shared" si="2"/>
        <v>0</v>
      </c>
    </row>
    <row r="38" spans="2:11" ht="29" thickBot="1" x14ac:dyDescent="0.2">
      <c r="B38" s="251">
        <v>43830</v>
      </c>
      <c r="C38" s="250"/>
      <c r="D38" s="250"/>
      <c r="E38" s="250"/>
      <c r="F38" s="250"/>
      <c r="G38" s="212" t="s">
        <v>107</v>
      </c>
      <c r="H38" s="211"/>
      <c r="I38" s="306">
        <f t="shared" si="0"/>
        <v>0</v>
      </c>
      <c r="J38" s="302">
        <f t="shared" si="1"/>
        <v>0</v>
      </c>
      <c r="K38" s="287">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F2:G3 M5:N7 I35:I38 P1:XFD6 R7:XFD37 P7:Q7 N1:N2 J8:Q37 H11:H12 J38:K38 L38:XFD1048576 B39:K1048576 H15 L1:L6 O1:O7 H8 B8:F38" xr:uid="{00000000-0002-0000-10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000-000001000000}"/>
    <dataValidation allowBlank="1" showInputMessage="1" showErrorMessage="1" prompt="Enter Teacher and School details in cells below" sqref="B1" xr:uid="{00000000-0002-0000-1000-000002000000}"/>
    <dataValidation allowBlank="1" showInputMessage="1" showErrorMessage="1" prompt="Enter Teacher Name and FTE in cells to the right" sqref="B2" xr:uid="{00000000-0002-0000-1000-000003000000}"/>
    <dataValidation allowBlank="1" showInputMessage="1" showErrorMessage="1" prompt="Enter Teacher Name in this cell" sqref="C2" xr:uid="{00000000-0002-0000-1000-000004000000}"/>
    <dataValidation allowBlank="1" showInputMessage="1" showErrorMessage="1" prompt="Enter Teacher's FTE in this cell" sqref="D2" xr:uid="{00000000-0002-0000-1000-000005000000}"/>
    <dataValidation allowBlank="1" showInputMessage="1" showErrorMessage="1" prompt="Enter School Name in cell to the right" sqref="B3" xr:uid="{00000000-0002-0000-1000-000006000000}"/>
    <dataValidation allowBlank="1" showInputMessage="1" showErrorMessage="1" prompt="Enter School Name in this cell" sqref="C3" xr:uid="{00000000-0002-0000-1000-000007000000}"/>
    <dataValidation allowBlank="1" showInputMessage="1" showErrorMessage="1" prompt="Enter Total Assignable Hours in cell below" sqref="B5" xr:uid="{00000000-0002-0000-1000-000008000000}"/>
    <dataValidation allowBlank="1" showInputMessage="1" showErrorMessage="1" prompt="Total Assignable Hours Worked are automatically calculated in cell below" sqref="D5" xr:uid="{00000000-0002-0000-1000-000009000000}"/>
    <dataValidation allowBlank="1" showInputMessage="1" showErrorMessage="1" prompt="Regular Hours are automatically calculated in cell below" sqref="C5" xr:uid="{00000000-0002-0000-1000-00000A000000}"/>
    <dataValidation allowBlank="1" showInputMessage="1" showErrorMessage="1" prompt="Enter Total Work Week Hours in this cell" sqref="B6" xr:uid="{00000000-0002-0000-1000-00000B000000}"/>
    <dataValidation allowBlank="1" showInputMessage="1" showErrorMessage="1" prompt="Total Hours Worked are automatically calculated in this cell" sqref="C6:D6" xr:uid="{00000000-0002-0000-1000-00000C000000}"/>
    <dataValidation allowBlank="1" showInputMessage="1" showErrorMessage="1" prompt="Enter Date in this column under this heading. Use heading filters to find specific entries" sqref="B7" xr:uid="{00000000-0002-0000-1000-00000D000000}"/>
    <dataValidation allowBlank="1" showInputMessage="1" showErrorMessage="1" prompt="Enter Assigned Time After School in this column under this heading." sqref="H7 I8:I34" xr:uid="{00000000-0002-0000-1000-00000E000000}"/>
    <dataValidation allowBlank="1" showInputMessage="1" showErrorMessage="1" prompt="Assigned Hours Worked are automatically calculated in this column under this heading." sqref="J7:K7" xr:uid="{00000000-0002-0000-1000-00000F000000}"/>
    <dataValidation allowBlank="1" showInputMessage="1" showErrorMessage="1" prompt="Total Assignable Hours Worked to date automatically calculated in this cell." sqref="E6 I6" xr:uid="{00000000-0002-0000-1000-000010000000}"/>
    <dataValidation allowBlank="1" showInputMessage="1" showErrorMessage="1" prompt="Total Assignable Hours Worked to date are automatically calculated in cell below" sqref="I4 E5" xr:uid="{00000000-0002-0000-1000-000011000000}"/>
    <dataValidation allowBlank="1" showInputMessage="1" showErrorMessage="1" prompt="adsfa" sqref="H2" xr:uid="{00000000-0002-0000-1000-000012000000}"/>
  </dataValidations>
  <hyperlinks>
    <hyperlink ref="I2" location="Summary!A1" display="Summary!A1" xr:uid="{00000000-0004-0000-1000-000000000000}"/>
    <hyperlink ref="I2:I3" location="'Hours Summary'!A1" display="Return to Main" xr:uid="{00000000-0004-0000-1000-000001000000}"/>
    <hyperlink ref="J2" location="'Mon-Day 1-S1'!Print_Titles" display="MON | Day 1 - Sem 1" xr:uid="{00000000-0004-0000-1000-000002000000}"/>
    <hyperlink ref="J3" location="'Tue-Day 2-S1'!Print_Titles" display="TUE | Day 2 - Sem 1" xr:uid="{00000000-0004-0000-1000-000003000000}"/>
    <hyperlink ref="J4" location="'Wed-Day 3-S1'!Print_Titles" display="WED | Day 3 - Sem 1" xr:uid="{00000000-0004-0000-1000-000004000000}"/>
    <hyperlink ref="J5" location="'Thu-Day 4-S1'!Print_Titles" display="THU | Day 4 - Sem 1" xr:uid="{00000000-0004-0000-1000-000005000000}"/>
    <hyperlink ref="J6" location="'Fri-Day 5-S1'!Print_Titles" display="FRI | Day 5 - Sem 1" xr:uid="{00000000-0004-0000-1000-000006000000}"/>
    <hyperlink ref="M2" location="'Day 6'!A1" display="Day 6 - Sem 1" xr:uid="{00000000-0004-0000-1000-000007000000}"/>
    <hyperlink ref="M3" location="'Early Dismissal 1'!A1" display="Early Out 1 - Sem 1" xr:uid="{00000000-0004-0000-1000-000008000000}"/>
    <hyperlink ref="M4" location="'Early Dismissal 2'!A1" display="Early Out 2 - Sem 1" xr:uid="{00000000-0004-0000-1000-000009000000}"/>
    <hyperlink ref="J2:K2" location="'Mon-Day 1'!A1" display="MON | Day 1 - Sem 1" xr:uid="{00000000-0004-0000-1000-00000A000000}"/>
    <hyperlink ref="J3:K3" location="'Tue-Day 2'!A1" display="TUE | Day 2 - Sem 1" xr:uid="{00000000-0004-0000-1000-00000B000000}"/>
    <hyperlink ref="J4:K4" location="'Wed-Day 3'!A1" display="WED | Day 3 - Sem 1" xr:uid="{00000000-0004-0000-1000-00000C000000}"/>
    <hyperlink ref="J5:K5" location="'Thu-Day 4'!A1" display="THU | Day 4 - Sem 1" xr:uid="{00000000-0004-0000-1000-00000D000000}"/>
    <hyperlink ref="J6:K6" location="'Fri-Day 5'!A1" display="FRI | Day 5 - Sem 1" xr:uid="{00000000-0004-0000-10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5F85EA9B-2F84-4BDC-B910-443F7FC3F186}">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4"/>
    <pageSetUpPr fitToPage="1"/>
  </sheetPr>
  <dimension ref="B1:Q39"/>
  <sheetViews>
    <sheetView showGridLines="0" zoomScale="75" zoomScaleNormal="75" workbookViewId="0">
      <pane xSplit="14" ySplit="7" topLeftCell="O22"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8.1640625" style="207" customWidth="1"/>
    <col min="10" max="10" width="12.1640625" style="147" customWidth="1"/>
    <col min="11" max="11" width="20.832031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78</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6.5" customHeight="1" thickBot="1" x14ac:dyDescent="0.2">
      <c r="B4" s="194" t="s">
        <v>128</v>
      </c>
      <c r="C4" s="328" t="str">
        <f>'Hours Summary'!H3</f>
        <v>Typical Assign FTE</v>
      </c>
      <c r="D4" s="194" t="s">
        <v>86</v>
      </c>
      <c r="E4" s="193">
        <f>IFERROR(D2*1200,0)</f>
        <v>0</v>
      </c>
      <c r="F4" s="194" t="s">
        <v>116</v>
      </c>
      <c r="G4" s="193">
        <f>December!B6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December!E6+D6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8" x14ac:dyDescent="0.15">
      <c r="B8" s="179">
        <v>43831</v>
      </c>
      <c r="C8" s="217"/>
      <c r="D8" s="217"/>
      <c r="E8" s="217"/>
      <c r="F8" s="217"/>
      <c r="G8" s="223" t="s">
        <v>107</v>
      </c>
      <c r="H8" s="215"/>
      <c r="I8" s="305">
        <f t="shared" ref="I8:I38" si="0">E8</f>
        <v>0</v>
      </c>
      <c r="J8" s="166">
        <f t="shared" ref="J8:J38" si="1">IFERROR(C8+D8+F8+H8,0)</f>
        <v>0</v>
      </c>
      <c r="K8" s="286">
        <f t="shared" ref="K8:K38" si="2">IFERROR(J8/60,0)</f>
        <v>0</v>
      </c>
      <c r="L8" s="180"/>
      <c r="M8" s="180"/>
      <c r="N8" s="180"/>
      <c r="O8" s="180"/>
    </row>
    <row r="9" spans="2:17" ht="28" x14ac:dyDescent="0.15">
      <c r="B9" s="179">
        <v>43832</v>
      </c>
      <c r="C9" s="217"/>
      <c r="D9" s="217"/>
      <c r="E9" s="217"/>
      <c r="F9" s="217"/>
      <c r="G9" s="216" t="s">
        <v>107</v>
      </c>
      <c r="H9" s="215"/>
      <c r="I9" s="305">
        <f t="shared" si="0"/>
        <v>0</v>
      </c>
      <c r="J9" s="166">
        <f t="shared" si="1"/>
        <v>0</v>
      </c>
      <c r="K9" s="286">
        <f t="shared" si="2"/>
        <v>0</v>
      </c>
    </row>
    <row r="10" spans="2:17" ht="28" x14ac:dyDescent="0.15">
      <c r="B10" s="179">
        <v>43833</v>
      </c>
      <c r="C10" s="217"/>
      <c r="D10" s="217"/>
      <c r="E10" s="217"/>
      <c r="F10" s="217"/>
      <c r="G10" s="216" t="s">
        <v>107</v>
      </c>
      <c r="H10" s="215"/>
      <c r="I10" s="305">
        <f t="shared" si="0"/>
        <v>0</v>
      </c>
      <c r="J10" s="166">
        <f t="shared" si="1"/>
        <v>0</v>
      </c>
      <c r="K10" s="286">
        <f t="shared" si="2"/>
        <v>0</v>
      </c>
    </row>
    <row r="11" spans="2:17" ht="20" x14ac:dyDescent="0.15">
      <c r="B11" s="179">
        <v>43834</v>
      </c>
      <c r="C11" s="217"/>
      <c r="D11" s="217"/>
      <c r="E11" s="217"/>
      <c r="F11" s="217"/>
      <c r="G11" s="223"/>
      <c r="H11" s="215"/>
      <c r="I11" s="305">
        <f t="shared" si="0"/>
        <v>0</v>
      </c>
      <c r="J11" s="166">
        <f t="shared" si="1"/>
        <v>0</v>
      </c>
      <c r="K11" s="286">
        <f t="shared" si="2"/>
        <v>0</v>
      </c>
    </row>
    <row r="12" spans="2:17" ht="20" x14ac:dyDescent="0.15">
      <c r="B12" s="179">
        <v>43835</v>
      </c>
      <c r="C12" s="249"/>
      <c r="D12" s="249"/>
      <c r="E12" s="249"/>
      <c r="F12" s="249"/>
      <c r="G12" s="223"/>
      <c r="H12" s="215"/>
      <c r="I12" s="305">
        <f t="shared" si="0"/>
        <v>0</v>
      </c>
      <c r="J12" s="166">
        <f t="shared" si="1"/>
        <v>0</v>
      </c>
      <c r="K12" s="286">
        <f t="shared" si="2"/>
        <v>0</v>
      </c>
    </row>
    <row r="13" spans="2:17" ht="20" x14ac:dyDescent="0.15">
      <c r="B13" s="162">
        <v>43836</v>
      </c>
      <c r="C13" s="238"/>
      <c r="D13" s="238"/>
      <c r="E13" s="238"/>
      <c r="F13" s="238"/>
      <c r="G13" s="219"/>
      <c r="H13" s="218"/>
      <c r="I13" s="305">
        <f t="shared" si="0"/>
        <v>0</v>
      </c>
      <c r="J13" s="166">
        <f t="shared" si="1"/>
        <v>0</v>
      </c>
      <c r="K13" s="286">
        <f t="shared" si="2"/>
        <v>0</v>
      </c>
    </row>
    <row r="14" spans="2:17" ht="20" x14ac:dyDescent="0.15">
      <c r="B14" s="162">
        <v>43837</v>
      </c>
      <c r="C14" s="220"/>
      <c r="D14" s="220"/>
      <c r="E14" s="220"/>
      <c r="F14" s="220"/>
      <c r="G14" s="219"/>
      <c r="H14" s="218"/>
      <c r="I14" s="305">
        <f t="shared" si="0"/>
        <v>0</v>
      </c>
      <c r="J14" s="166">
        <f t="shared" si="1"/>
        <v>0</v>
      </c>
      <c r="K14" s="286">
        <f t="shared" si="2"/>
        <v>0</v>
      </c>
    </row>
    <row r="15" spans="2:17" ht="20" x14ac:dyDescent="0.15">
      <c r="B15" s="162">
        <v>43838</v>
      </c>
      <c r="C15" s="220"/>
      <c r="D15" s="220"/>
      <c r="E15" s="220"/>
      <c r="F15" s="220"/>
      <c r="G15" s="219"/>
      <c r="H15" s="218"/>
      <c r="I15" s="305">
        <f t="shared" si="0"/>
        <v>0</v>
      </c>
      <c r="J15" s="166">
        <f t="shared" si="1"/>
        <v>0</v>
      </c>
      <c r="K15" s="286">
        <f t="shared" si="2"/>
        <v>0</v>
      </c>
    </row>
    <row r="16" spans="2:17" ht="20" x14ac:dyDescent="0.15">
      <c r="B16" s="162">
        <v>43839</v>
      </c>
      <c r="C16" s="238"/>
      <c r="D16" s="238"/>
      <c r="E16" s="238"/>
      <c r="F16" s="238"/>
      <c r="G16" s="237"/>
      <c r="H16" s="218"/>
      <c r="I16" s="305">
        <f t="shared" si="0"/>
        <v>0</v>
      </c>
      <c r="J16" s="166">
        <f t="shared" si="1"/>
        <v>0</v>
      </c>
      <c r="K16" s="286">
        <f t="shared" si="2"/>
        <v>0</v>
      </c>
    </row>
    <row r="17" spans="2:11" ht="20" x14ac:dyDescent="0.15">
      <c r="B17" s="162">
        <v>43840</v>
      </c>
      <c r="C17" s="238"/>
      <c r="D17" s="238"/>
      <c r="E17" s="238"/>
      <c r="F17" s="238"/>
      <c r="G17" s="237"/>
      <c r="H17" s="218"/>
      <c r="I17" s="305">
        <f t="shared" si="0"/>
        <v>0</v>
      </c>
      <c r="J17" s="166">
        <f t="shared" si="1"/>
        <v>0</v>
      </c>
      <c r="K17" s="286">
        <f t="shared" si="2"/>
        <v>0</v>
      </c>
    </row>
    <row r="18" spans="2:11" ht="20" x14ac:dyDescent="0.15">
      <c r="B18" s="179">
        <v>43841</v>
      </c>
      <c r="C18" s="213"/>
      <c r="D18" s="213"/>
      <c r="E18" s="213"/>
      <c r="F18" s="213"/>
      <c r="G18" s="223"/>
      <c r="H18" s="215"/>
      <c r="I18" s="305">
        <f t="shared" si="0"/>
        <v>0</v>
      </c>
      <c r="J18" s="166">
        <f t="shared" si="1"/>
        <v>0</v>
      </c>
      <c r="K18" s="286">
        <f t="shared" si="2"/>
        <v>0</v>
      </c>
    </row>
    <row r="19" spans="2:11" ht="20" x14ac:dyDescent="0.15">
      <c r="B19" s="179">
        <v>43842</v>
      </c>
      <c r="C19" s="213"/>
      <c r="D19" s="213"/>
      <c r="E19" s="213"/>
      <c r="F19" s="213"/>
      <c r="G19" s="223"/>
      <c r="H19" s="215"/>
      <c r="I19" s="305">
        <f t="shared" si="0"/>
        <v>0</v>
      </c>
      <c r="J19" s="166">
        <f t="shared" si="1"/>
        <v>0</v>
      </c>
      <c r="K19" s="286">
        <f t="shared" si="2"/>
        <v>0</v>
      </c>
    </row>
    <row r="20" spans="2:11" ht="20" x14ac:dyDescent="0.15">
      <c r="B20" s="162">
        <v>43843</v>
      </c>
      <c r="C20" s="238"/>
      <c r="D20" s="238"/>
      <c r="E20" s="238"/>
      <c r="F20" s="238"/>
      <c r="G20" s="219"/>
      <c r="H20" s="218"/>
      <c r="I20" s="305">
        <f t="shared" si="0"/>
        <v>0</v>
      </c>
      <c r="J20" s="166">
        <f t="shared" si="1"/>
        <v>0</v>
      </c>
      <c r="K20" s="286">
        <f t="shared" si="2"/>
        <v>0</v>
      </c>
    </row>
    <row r="21" spans="2:11" ht="20" x14ac:dyDescent="0.15">
      <c r="B21" s="162">
        <v>43844</v>
      </c>
      <c r="C21" s="220"/>
      <c r="D21" s="220"/>
      <c r="E21" s="220"/>
      <c r="F21" s="220"/>
      <c r="G21" s="219"/>
      <c r="H21" s="218"/>
      <c r="I21" s="305">
        <f t="shared" si="0"/>
        <v>0</v>
      </c>
      <c r="J21" s="166">
        <f t="shared" si="1"/>
        <v>0</v>
      </c>
      <c r="K21" s="286">
        <f t="shared" si="2"/>
        <v>0</v>
      </c>
    </row>
    <row r="22" spans="2:11" ht="20" x14ac:dyDescent="0.15">
      <c r="B22" s="162">
        <v>43845</v>
      </c>
      <c r="C22" s="220"/>
      <c r="D22" s="220"/>
      <c r="E22" s="220"/>
      <c r="F22" s="220"/>
      <c r="G22" s="219"/>
      <c r="H22" s="218"/>
      <c r="I22" s="305">
        <f t="shared" si="0"/>
        <v>0</v>
      </c>
      <c r="J22" s="166">
        <f t="shared" si="1"/>
        <v>0</v>
      </c>
      <c r="K22" s="286">
        <f t="shared" si="2"/>
        <v>0</v>
      </c>
    </row>
    <row r="23" spans="2:11" ht="20" x14ac:dyDescent="0.15">
      <c r="B23" s="162">
        <v>43846</v>
      </c>
      <c r="C23" s="238"/>
      <c r="D23" s="238"/>
      <c r="E23" s="238"/>
      <c r="F23" s="238"/>
      <c r="G23" s="237"/>
      <c r="H23" s="218"/>
      <c r="I23" s="305">
        <f t="shared" si="0"/>
        <v>0</v>
      </c>
      <c r="J23" s="166">
        <f t="shared" si="1"/>
        <v>0</v>
      </c>
      <c r="K23" s="286">
        <f t="shared" si="2"/>
        <v>0</v>
      </c>
    </row>
    <row r="24" spans="2:11" ht="20" x14ac:dyDescent="0.15">
      <c r="B24" s="162">
        <v>43847</v>
      </c>
      <c r="C24" s="238"/>
      <c r="D24" s="238"/>
      <c r="E24" s="238"/>
      <c r="F24" s="238"/>
      <c r="G24" s="237"/>
      <c r="H24" s="218"/>
      <c r="I24" s="305">
        <f t="shared" si="0"/>
        <v>0</v>
      </c>
      <c r="J24" s="166">
        <f t="shared" si="1"/>
        <v>0</v>
      </c>
      <c r="K24" s="286">
        <f t="shared" si="2"/>
        <v>0</v>
      </c>
    </row>
    <row r="25" spans="2:11" ht="20" x14ac:dyDescent="0.15">
      <c r="B25" s="179">
        <v>43848</v>
      </c>
      <c r="C25" s="213"/>
      <c r="D25" s="213"/>
      <c r="E25" s="213"/>
      <c r="F25" s="213"/>
      <c r="G25" s="223"/>
      <c r="H25" s="215"/>
      <c r="I25" s="305">
        <f t="shared" si="0"/>
        <v>0</v>
      </c>
      <c r="J25" s="166">
        <f t="shared" si="1"/>
        <v>0</v>
      </c>
      <c r="K25" s="286">
        <f t="shared" si="2"/>
        <v>0</v>
      </c>
    </row>
    <row r="26" spans="2:11" ht="20" x14ac:dyDescent="0.15">
      <c r="B26" s="179">
        <v>43849</v>
      </c>
      <c r="C26" s="213"/>
      <c r="D26" s="213"/>
      <c r="E26" s="213"/>
      <c r="F26" s="213"/>
      <c r="G26" s="223"/>
      <c r="H26" s="215"/>
      <c r="I26" s="305">
        <f t="shared" si="0"/>
        <v>0</v>
      </c>
      <c r="J26" s="166">
        <f t="shared" si="1"/>
        <v>0</v>
      </c>
      <c r="K26" s="286">
        <f t="shared" si="2"/>
        <v>0</v>
      </c>
    </row>
    <row r="27" spans="2:11" ht="20" x14ac:dyDescent="0.15">
      <c r="B27" s="162">
        <v>43850</v>
      </c>
      <c r="C27" s="238"/>
      <c r="D27" s="238"/>
      <c r="E27" s="238"/>
      <c r="F27" s="238"/>
      <c r="G27" s="219"/>
      <c r="H27" s="218"/>
      <c r="I27" s="305">
        <f t="shared" si="0"/>
        <v>0</v>
      </c>
      <c r="J27" s="166">
        <f t="shared" si="1"/>
        <v>0</v>
      </c>
      <c r="K27" s="286">
        <f t="shared" si="2"/>
        <v>0</v>
      </c>
    </row>
    <row r="28" spans="2:11" ht="20" x14ac:dyDescent="0.15">
      <c r="B28" s="162">
        <v>43851</v>
      </c>
      <c r="C28" s="220"/>
      <c r="D28" s="220"/>
      <c r="E28" s="220"/>
      <c r="F28" s="220"/>
      <c r="G28" s="219"/>
      <c r="H28" s="218"/>
      <c r="I28" s="305">
        <f t="shared" si="0"/>
        <v>0</v>
      </c>
      <c r="J28" s="166">
        <f t="shared" si="1"/>
        <v>0</v>
      </c>
      <c r="K28" s="286">
        <f t="shared" si="2"/>
        <v>0</v>
      </c>
    </row>
    <row r="29" spans="2:11" ht="20" x14ac:dyDescent="0.15">
      <c r="B29" s="162">
        <v>43852</v>
      </c>
      <c r="C29" s="220"/>
      <c r="D29" s="220"/>
      <c r="E29" s="220"/>
      <c r="F29" s="220"/>
      <c r="G29" s="219"/>
      <c r="H29" s="218"/>
      <c r="I29" s="305">
        <f t="shared" si="0"/>
        <v>0</v>
      </c>
      <c r="J29" s="166">
        <f t="shared" si="1"/>
        <v>0</v>
      </c>
      <c r="K29" s="286">
        <f t="shared" si="2"/>
        <v>0</v>
      </c>
    </row>
    <row r="30" spans="2:11" ht="20" x14ac:dyDescent="0.15">
      <c r="B30" s="162">
        <v>43853</v>
      </c>
      <c r="C30" s="238"/>
      <c r="D30" s="238"/>
      <c r="E30" s="238"/>
      <c r="F30" s="238"/>
      <c r="G30" s="237"/>
      <c r="H30" s="218"/>
      <c r="I30" s="305">
        <f t="shared" si="0"/>
        <v>0</v>
      </c>
      <c r="J30" s="166">
        <f t="shared" si="1"/>
        <v>0</v>
      </c>
      <c r="K30" s="286">
        <f t="shared" si="2"/>
        <v>0</v>
      </c>
    </row>
    <row r="31" spans="2:11" ht="20" x14ac:dyDescent="0.15">
      <c r="B31" s="162">
        <v>43854</v>
      </c>
      <c r="C31" s="238"/>
      <c r="D31" s="238"/>
      <c r="E31" s="238"/>
      <c r="F31" s="238"/>
      <c r="G31" s="237"/>
      <c r="H31" s="218"/>
      <c r="I31" s="305">
        <f t="shared" si="0"/>
        <v>0</v>
      </c>
      <c r="J31" s="166">
        <f t="shared" si="1"/>
        <v>0</v>
      </c>
      <c r="K31" s="286">
        <f t="shared" si="2"/>
        <v>0</v>
      </c>
    </row>
    <row r="32" spans="2:11" ht="20" x14ac:dyDescent="0.15">
      <c r="B32" s="179">
        <v>43855</v>
      </c>
      <c r="C32" s="213"/>
      <c r="D32" s="213"/>
      <c r="E32" s="213"/>
      <c r="F32" s="213"/>
      <c r="G32" s="223"/>
      <c r="H32" s="215"/>
      <c r="I32" s="305">
        <f t="shared" si="0"/>
        <v>0</v>
      </c>
      <c r="J32" s="166">
        <f t="shared" si="1"/>
        <v>0</v>
      </c>
      <c r="K32" s="286">
        <f t="shared" si="2"/>
        <v>0</v>
      </c>
    </row>
    <row r="33" spans="2:11" ht="20" x14ac:dyDescent="0.15">
      <c r="B33" s="179">
        <v>43856</v>
      </c>
      <c r="C33" s="213"/>
      <c r="D33" s="213"/>
      <c r="E33" s="213"/>
      <c r="F33" s="213"/>
      <c r="G33" s="223"/>
      <c r="H33" s="215"/>
      <c r="I33" s="305">
        <f t="shared" si="0"/>
        <v>0</v>
      </c>
      <c r="J33" s="166">
        <f t="shared" si="1"/>
        <v>0</v>
      </c>
      <c r="K33" s="286">
        <f t="shared" si="2"/>
        <v>0</v>
      </c>
    </row>
    <row r="34" spans="2:11" ht="20" x14ac:dyDescent="0.15">
      <c r="B34" s="162">
        <v>43857</v>
      </c>
      <c r="C34" s="238"/>
      <c r="D34" s="238"/>
      <c r="E34" s="238"/>
      <c r="F34" s="238"/>
      <c r="G34" s="219"/>
      <c r="H34" s="218"/>
      <c r="I34" s="305">
        <f t="shared" si="0"/>
        <v>0</v>
      </c>
      <c r="J34" s="166">
        <f t="shared" si="1"/>
        <v>0</v>
      </c>
      <c r="K34" s="286">
        <f t="shared" si="2"/>
        <v>0</v>
      </c>
    </row>
    <row r="35" spans="2:11" ht="20" x14ac:dyDescent="0.15">
      <c r="B35" s="162">
        <v>43858</v>
      </c>
      <c r="C35" s="220"/>
      <c r="D35" s="220"/>
      <c r="E35" s="220"/>
      <c r="F35" s="220"/>
      <c r="G35" s="219"/>
      <c r="H35" s="218"/>
      <c r="I35" s="305">
        <f t="shared" si="0"/>
        <v>0</v>
      </c>
      <c r="J35" s="166">
        <f t="shared" si="1"/>
        <v>0</v>
      </c>
      <c r="K35" s="286">
        <f t="shared" si="2"/>
        <v>0</v>
      </c>
    </row>
    <row r="36" spans="2:11" ht="20" x14ac:dyDescent="0.15">
      <c r="B36" s="162">
        <v>43859</v>
      </c>
      <c r="C36" s="220"/>
      <c r="D36" s="220"/>
      <c r="E36" s="220"/>
      <c r="F36" s="220"/>
      <c r="G36" s="219"/>
      <c r="H36" s="218"/>
      <c r="I36" s="305">
        <f t="shared" si="0"/>
        <v>0</v>
      </c>
      <c r="J36" s="166">
        <f t="shared" si="1"/>
        <v>0</v>
      </c>
      <c r="K36" s="286">
        <f t="shared" si="2"/>
        <v>0</v>
      </c>
    </row>
    <row r="37" spans="2:11" ht="20" x14ac:dyDescent="0.15">
      <c r="B37" s="162">
        <v>43860</v>
      </c>
      <c r="C37" s="220"/>
      <c r="D37" s="220"/>
      <c r="E37" s="261"/>
      <c r="F37" s="238"/>
      <c r="G37" s="219"/>
      <c r="H37" s="218"/>
      <c r="I37" s="305">
        <f t="shared" si="0"/>
        <v>0</v>
      </c>
      <c r="J37" s="166">
        <f t="shared" si="1"/>
        <v>0</v>
      </c>
      <c r="K37" s="291">
        <f t="shared" si="2"/>
        <v>0</v>
      </c>
    </row>
    <row r="38" spans="2:11" ht="21" thickBot="1" x14ac:dyDescent="0.2">
      <c r="B38" s="260">
        <v>43861</v>
      </c>
      <c r="C38" s="259"/>
      <c r="D38" s="259"/>
      <c r="E38" s="258"/>
      <c r="F38" s="257"/>
      <c r="G38" s="256"/>
      <c r="H38" s="255"/>
      <c r="I38" s="306">
        <f t="shared" si="0"/>
        <v>0</v>
      </c>
      <c r="J38" s="304">
        <f t="shared" si="1"/>
        <v>0</v>
      </c>
      <c r="K38" s="287">
        <f t="shared" si="2"/>
        <v>0</v>
      </c>
    </row>
    <row r="39" spans="2:11" ht="20.25" customHeight="1" thickTop="1" x14ac:dyDescent="0.15"/>
  </sheetData>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100-000000000000}"/>
    <dataValidation allowBlank="1" showInputMessage="1" showErrorMessage="1" prompt="Total Assignable Hours Worked to date are automatically calculated in cell below" sqref="I4 E5" xr:uid="{00000000-0002-0000-1100-000001000000}"/>
    <dataValidation allowBlank="1" showInputMessage="1" showErrorMessage="1" prompt="Total Assignable Hours Worked to date automatically calculated in this cell." sqref="E6 I6" xr:uid="{00000000-0002-0000-1100-000002000000}"/>
    <dataValidation allowBlank="1" showInputMessage="1" showErrorMessage="1" prompt="Assigned Hours Worked are automatically calculated in this column under this heading." sqref="J7:K7" xr:uid="{00000000-0002-0000-1100-000003000000}"/>
    <dataValidation allowBlank="1" showInputMessage="1" showErrorMessage="1" prompt="Enter Assigned Time After School in this column under this heading." sqref="H7 I8:I34" xr:uid="{00000000-0002-0000-1100-000004000000}"/>
    <dataValidation allowBlank="1" showInputMessage="1" showErrorMessage="1" prompt="Enter Date in this column under this heading. Use heading filters to find specific entries" sqref="B7" xr:uid="{00000000-0002-0000-1100-000005000000}"/>
    <dataValidation allowBlank="1" showInputMessage="1" showErrorMessage="1" prompt="Total Hours Worked are automatically calculated in this cell" sqref="C6:D6" xr:uid="{00000000-0002-0000-1100-000006000000}"/>
    <dataValidation allowBlank="1" showInputMessage="1" showErrorMessage="1" prompt="Enter Total Work Week Hours in this cell" sqref="B6" xr:uid="{00000000-0002-0000-1100-000007000000}"/>
    <dataValidation allowBlank="1" showInputMessage="1" showErrorMessage="1" prompt="Regular Hours are automatically calculated in cell below" sqref="C5" xr:uid="{00000000-0002-0000-1100-000008000000}"/>
    <dataValidation allowBlank="1" showInputMessage="1" showErrorMessage="1" prompt="Total Assignable Hours Worked are automatically calculated in cell below" sqref="D5" xr:uid="{00000000-0002-0000-1100-000009000000}"/>
    <dataValidation allowBlank="1" showInputMessage="1" showErrorMessage="1" prompt="Enter Total Assignable Hours in cell below" sqref="B5" xr:uid="{00000000-0002-0000-1100-00000A000000}"/>
    <dataValidation allowBlank="1" showInputMessage="1" showErrorMessage="1" prompt="Enter School Name in this cell" sqref="C3" xr:uid="{00000000-0002-0000-1100-00000B000000}"/>
    <dataValidation allowBlank="1" showInputMessage="1" showErrorMessage="1" prompt="Enter School Name in cell to the right" sqref="B3" xr:uid="{00000000-0002-0000-1100-00000C000000}"/>
    <dataValidation allowBlank="1" showInputMessage="1" showErrorMessage="1" prompt="Enter Teacher's FTE in this cell" sqref="D2" xr:uid="{00000000-0002-0000-1100-00000D000000}"/>
    <dataValidation allowBlank="1" showInputMessage="1" showErrorMessage="1" prompt="Enter Teacher Name in this cell" sqref="C2" xr:uid="{00000000-0002-0000-1100-00000E000000}"/>
    <dataValidation allowBlank="1" showInputMessage="1" showErrorMessage="1" prompt="Enter Teacher Name and FTE in cells to the right" sqref="B2" xr:uid="{00000000-0002-0000-1100-00000F000000}"/>
    <dataValidation allowBlank="1" showInputMessage="1" showErrorMessage="1" prompt="Enter Teacher and School details in cells below" sqref="B1" xr:uid="{00000000-0002-0000-11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100-000011000000}"/>
    <dataValidation allowBlank="1" showErrorMessage="1" sqref="A2:A1048576 F5:G6 I2 L1:L6 N1:N2 H8:H12 I35:I38 P7:Q7 P1:XFD6 R7:XFD38 F2:G3 H38 E39:XFD1048576 J8:Q38 M5:N7 O1:O7 B8:D1048576 E8:F38" xr:uid="{00000000-0002-0000-1100-000012000000}"/>
  </dataValidations>
  <hyperlinks>
    <hyperlink ref="I2" location="Summary!A1" display="Summary!A1" xr:uid="{00000000-0004-0000-1100-000000000000}"/>
    <hyperlink ref="I2:I3" location="'Hours Summary'!A1" display="Return to Main" xr:uid="{00000000-0004-0000-1100-000001000000}"/>
    <hyperlink ref="J2" location="'Mon-Day 1-S1'!Print_Titles" display="MON | Day 1 - Sem 1" xr:uid="{00000000-0004-0000-1100-000002000000}"/>
    <hyperlink ref="J3" location="'Tue-Day 2-S1'!Print_Titles" display="TUE | Day 2 - Sem 1" xr:uid="{00000000-0004-0000-1100-000003000000}"/>
    <hyperlink ref="J4" location="'Wed-Day 3-S1'!Print_Titles" display="WED | Day 3 - Sem 1" xr:uid="{00000000-0004-0000-1100-000004000000}"/>
    <hyperlink ref="J5" location="'Thu-Day 4-S1'!Print_Titles" display="THU | Day 4 - Sem 1" xr:uid="{00000000-0004-0000-1100-000005000000}"/>
    <hyperlink ref="J6" location="'Fri-Day 5-S1'!Print_Titles" display="FRI | Day 5 - Sem 1" xr:uid="{00000000-0004-0000-1100-000006000000}"/>
    <hyperlink ref="M2" location="'Day 6'!A1" display="Day 6 - Sem 1" xr:uid="{00000000-0004-0000-1100-000007000000}"/>
    <hyperlink ref="M3" location="'Early Dismissal 1'!A1" display="Early Out 1 - Sem 1" xr:uid="{00000000-0004-0000-1100-000008000000}"/>
    <hyperlink ref="M4" location="'Early Dismissal 2'!A1" display="Early Out 2 - Sem 1" xr:uid="{00000000-0004-0000-1100-000009000000}"/>
    <hyperlink ref="J2:K2" location="'Mon-Day 1'!A1" display="MON | Day 1 - Sem 1" xr:uid="{00000000-0004-0000-1100-00000A000000}"/>
    <hyperlink ref="J3:K3" location="'Tue-Day 2'!A1" display="TUE | Day 2 - Sem 1" xr:uid="{00000000-0004-0000-1100-00000B000000}"/>
    <hyperlink ref="J4:K4" location="'Wed-Day 3'!A1" display="WED | Day 3 - Sem 1" xr:uid="{00000000-0004-0000-1100-00000C000000}"/>
    <hyperlink ref="J5:K5" location="'Thu-Day 4'!A1" display="THU | Day 4 - Sem 1" xr:uid="{00000000-0004-0000-1100-00000D000000}"/>
    <hyperlink ref="J6:K6" location="'Fri-Day 5'!A1" display="FRI | Day 5 - Sem 1" xr:uid="{00000000-0004-0000-11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5C291244-C9C7-49A6-AE1A-AAD800F9B971}">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4"/>
    <pageSetUpPr fitToPage="1"/>
  </sheetPr>
  <dimension ref="B1:Q37"/>
  <sheetViews>
    <sheetView showGridLines="0" zoomScale="75" zoomScaleNormal="75" workbookViewId="0">
      <pane xSplit="14" ySplit="7" topLeftCell="O21"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1640625" style="207" customWidth="1"/>
    <col min="10" max="10" width="12.1640625" style="147" customWidth="1"/>
    <col min="11" max="11" width="20.832031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79</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January!B6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SUM(I8:I36)/60</f>
        <v>0</v>
      </c>
      <c r="D6" s="300">
        <f>SUM(K8:K36)</f>
        <v>0</v>
      </c>
      <c r="E6" s="134">
        <f>January!E6+D6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79">
        <v>43862</v>
      </c>
      <c r="C8" s="213"/>
      <c r="D8" s="213"/>
      <c r="E8" s="213"/>
      <c r="F8" s="213"/>
      <c r="G8" s="216"/>
      <c r="H8" s="215"/>
      <c r="I8" s="305">
        <f t="shared" ref="I8:I35" si="0">E8</f>
        <v>0</v>
      </c>
      <c r="J8" s="166">
        <f t="shared" ref="J8:J35" si="1">IFERROR(C8+D8+F8+H8,0)</f>
        <v>0</v>
      </c>
      <c r="K8" s="286">
        <f t="shared" ref="K8:K35" si="2">IFERROR(J8/60,0)</f>
        <v>0</v>
      </c>
      <c r="L8" s="180"/>
    </row>
    <row r="9" spans="2:17" ht="20" x14ac:dyDescent="0.15">
      <c r="B9" s="179">
        <v>43863</v>
      </c>
      <c r="C9" s="217"/>
      <c r="D9" s="217"/>
      <c r="E9" s="217"/>
      <c r="F9" s="217"/>
      <c r="G9" s="216"/>
      <c r="H9" s="215"/>
      <c r="I9" s="305">
        <f t="shared" si="0"/>
        <v>0</v>
      </c>
      <c r="J9" s="166">
        <f t="shared" si="1"/>
        <v>0</v>
      </c>
      <c r="K9" s="286">
        <f t="shared" si="2"/>
        <v>0</v>
      </c>
    </row>
    <row r="10" spans="2:17" ht="20" x14ac:dyDescent="0.15">
      <c r="B10" s="162">
        <v>43864</v>
      </c>
      <c r="C10" s="221"/>
      <c r="D10" s="221"/>
      <c r="E10" s="221"/>
      <c r="F10" s="222"/>
      <c r="G10" s="219"/>
      <c r="H10" s="218"/>
      <c r="I10" s="305">
        <f t="shared" si="0"/>
        <v>0</v>
      </c>
      <c r="J10" s="166">
        <f t="shared" si="1"/>
        <v>0</v>
      </c>
      <c r="K10" s="286">
        <f t="shared" si="2"/>
        <v>0</v>
      </c>
    </row>
    <row r="11" spans="2:17" ht="20" x14ac:dyDescent="0.15">
      <c r="B11" s="162">
        <v>43865</v>
      </c>
      <c r="C11" s="221"/>
      <c r="D11" s="221"/>
      <c r="E11" s="221"/>
      <c r="F11" s="222"/>
      <c r="G11" s="219"/>
      <c r="H11" s="218"/>
      <c r="I11" s="305">
        <f t="shared" si="0"/>
        <v>0</v>
      </c>
      <c r="J11" s="166">
        <f t="shared" si="1"/>
        <v>0</v>
      </c>
      <c r="K11" s="286">
        <f t="shared" si="2"/>
        <v>0</v>
      </c>
    </row>
    <row r="12" spans="2:17" ht="20" x14ac:dyDescent="0.15">
      <c r="B12" s="162">
        <v>43866</v>
      </c>
      <c r="C12" s="221"/>
      <c r="D12" s="221"/>
      <c r="E12" s="221"/>
      <c r="F12" s="222"/>
      <c r="G12" s="219"/>
      <c r="H12" s="218"/>
      <c r="I12" s="305">
        <f t="shared" si="0"/>
        <v>0</v>
      </c>
      <c r="J12" s="166">
        <f t="shared" si="1"/>
        <v>0</v>
      </c>
      <c r="K12" s="286">
        <f t="shared" si="2"/>
        <v>0</v>
      </c>
    </row>
    <row r="13" spans="2:17" ht="20" x14ac:dyDescent="0.15">
      <c r="B13" s="162">
        <v>43867</v>
      </c>
      <c r="C13" s="220"/>
      <c r="D13" s="220"/>
      <c r="E13" s="220"/>
      <c r="F13" s="220"/>
      <c r="G13" s="219"/>
      <c r="H13" s="218"/>
      <c r="I13" s="305">
        <f t="shared" si="0"/>
        <v>0</v>
      </c>
      <c r="J13" s="166">
        <f t="shared" si="1"/>
        <v>0</v>
      </c>
      <c r="K13" s="286">
        <f t="shared" si="2"/>
        <v>0</v>
      </c>
    </row>
    <row r="14" spans="2:17" ht="20" x14ac:dyDescent="0.15">
      <c r="B14" s="162">
        <v>43868</v>
      </c>
      <c r="C14" s="220"/>
      <c r="D14" s="220"/>
      <c r="E14" s="220"/>
      <c r="F14" s="220"/>
      <c r="G14" s="219"/>
      <c r="H14" s="218"/>
      <c r="I14" s="305">
        <f t="shared" si="0"/>
        <v>0</v>
      </c>
      <c r="J14" s="166">
        <f t="shared" si="1"/>
        <v>0</v>
      </c>
      <c r="K14" s="286">
        <f t="shared" si="2"/>
        <v>0</v>
      </c>
    </row>
    <row r="15" spans="2:17" ht="20" x14ac:dyDescent="0.15">
      <c r="B15" s="179">
        <v>43869</v>
      </c>
      <c r="C15" s="213"/>
      <c r="D15" s="213"/>
      <c r="E15" s="213"/>
      <c r="F15" s="213"/>
      <c r="G15" s="216"/>
      <c r="H15" s="215"/>
      <c r="I15" s="305">
        <f t="shared" si="0"/>
        <v>0</v>
      </c>
      <c r="J15" s="166">
        <f t="shared" si="1"/>
        <v>0</v>
      </c>
      <c r="K15" s="286">
        <f t="shared" si="2"/>
        <v>0</v>
      </c>
    </row>
    <row r="16" spans="2:17" ht="20" x14ac:dyDescent="0.15">
      <c r="B16" s="179">
        <v>43870</v>
      </c>
      <c r="C16" s="217"/>
      <c r="D16" s="217"/>
      <c r="E16" s="217"/>
      <c r="F16" s="217"/>
      <c r="G16" s="216"/>
      <c r="H16" s="215"/>
      <c r="I16" s="305">
        <f t="shared" si="0"/>
        <v>0</v>
      </c>
      <c r="J16" s="166">
        <f t="shared" si="1"/>
        <v>0</v>
      </c>
      <c r="K16" s="286">
        <f t="shared" si="2"/>
        <v>0</v>
      </c>
    </row>
    <row r="17" spans="2:11" ht="20" x14ac:dyDescent="0.15">
      <c r="B17" s="162">
        <v>43871</v>
      </c>
      <c r="C17" s="221"/>
      <c r="D17" s="221"/>
      <c r="E17" s="221"/>
      <c r="F17" s="222"/>
      <c r="G17" s="219"/>
      <c r="H17" s="218"/>
      <c r="I17" s="305">
        <f t="shared" si="0"/>
        <v>0</v>
      </c>
      <c r="J17" s="166">
        <f t="shared" si="1"/>
        <v>0</v>
      </c>
      <c r="K17" s="286">
        <f t="shared" si="2"/>
        <v>0</v>
      </c>
    </row>
    <row r="18" spans="2:11" ht="20" x14ac:dyDescent="0.15">
      <c r="B18" s="162">
        <v>43872</v>
      </c>
      <c r="C18" s="220"/>
      <c r="D18" s="220"/>
      <c r="E18" s="220"/>
      <c r="F18" s="220"/>
      <c r="G18" s="219"/>
      <c r="H18" s="218"/>
      <c r="I18" s="305">
        <f t="shared" si="0"/>
        <v>0</v>
      </c>
      <c r="J18" s="166">
        <f t="shared" si="1"/>
        <v>0</v>
      </c>
      <c r="K18" s="286">
        <f t="shared" si="2"/>
        <v>0</v>
      </c>
    </row>
    <row r="19" spans="2:11" ht="20" x14ac:dyDescent="0.15">
      <c r="B19" s="162">
        <v>43873</v>
      </c>
      <c r="C19" s="220"/>
      <c r="D19" s="220"/>
      <c r="E19" s="220"/>
      <c r="F19" s="220"/>
      <c r="G19" s="219"/>
      <c r="H19" s="218"/>
      <c r="I19" s="305">
        <f t="shared" si="0"/>
        <v>0</v>
      </c>
      <c r="J19" s="166">
        <f t="shared" si="1"/>
        <v>0</v>
      </c>
      <c r="K19" s="286">
        <f t="shared" si="2"/>
        <v>0</v>
      </c>
    </row>
    <row r="20" spans="2:11" ht="20" x14ac:dyDescent="0.15">
      <c r="B20" s="162">
        <v>43874</v>
      </c>
      <c r="C20" s="220"/>
      <c r="D20" s="220"/>
      <c r="E20" s="220"/>
      <c r="F20" s="220"/>
      <c r="G20" s="219"/>
      <c r="H20" s="218"/>
      <c r="I20" s="305">
        <f t="shared" si="0"/>
        <v>0</v>
      </c>
      <c r="J20" s="166">
        <f t="shared" si="1"/>
        <v>0</v>
      </c>
      <c r="K20" s="286">
        <f t="shared" si="2"/>
        <v>0</v>
      </c>
    </row>
    <row r="21" spans="2:11" ht="20" x14ac:dyDescent="0.15">
      <c r="B21" s="162">
        <v>43875</v>
      </c>
      <c r="C21" s="220"/>
      <c r="D21" s="220"/>
      <c r="E21" s="220"/>
      <c r="F21" s="220"/>
      <c r="G21" s="219"/>
      <c r="H21" s="218"/>
      <c r="I21" s="305">
        <f t="shared" si="0"/>
        <v>0</v>
      </c>
      <c r="J21" s="166">
        <f t="shared" si="1"/>
        <v>0</v>
      </c>
      <c r="K21" s="286">
        <f t="shared" si="2"/>
        <v>0</v>
      </c>
    </row>
    <row r="22" spans="2:11" ht="20" x14ac:dyDescent="0.15">
      <c r="B22" s="179">
        <v>43876</v>
      </c>
      <c r="C22" s="213"/>
      <c r="D22" s="213"/>
      <c r="E22" s="213"/>
      <c r="F22" s="213"/>
      <c r="G22" s="216"/>
      <c r="H22" s="215"/>
      <c r="I22" s="305">
        <f t="shared" si="0"/>
        <v>0</v>
      </c>
      <c r="J22" s="166">
        <f t="shared" si="1"/>
        <v>0</v>
      </c>
      <c r="K22" s="286">
        <f t="shared" si="2"/>
        <v>0</v>
      </c>
    </row>
    <row r="23" spans="2:11" ht="20" x14ac:dyDescent="0.15">
      <c r="B23" s="179">
        <v>43877</v>
      </c>
      <c r="C23" s="217"/>
      <c r="D23" s="217"/>
      <c r="E23" s="217"/>
      <c r="F23" s="217"/>
      <c r="G23" s="216"/>
      <c r="H23" s="215"/>
      <c r="I23" s="305">
        <f t="shared" si="0"/>
        <v>0</v>
      </c>
      <c r="J23" s="166">
        <f t="shared" si="1"/>
        <v>0</v>
      </c>
      <c r="K23" s="286">
        <f t="shared" si="2"/>
        <v>0</v>
      </c>
    </row>
    <row r="24" spans="2:11" ht="20" x14ac:dyDescent="0.15">
      <c r="B24" s="179">
        <v>43878</v>
      </c>
      <c r="C24" s="213"/>
      <c r="D24" s="213"/>
      <c r="E24" s="213"/>
      <c r="F24" s="213"/>
      <c r="G24" s="223" t="s">
        <v>129</v>
      </c>
      <c r="H24" s="215"/>
      <c r="I24" s="305">
        <f t="shared" si="0"/>
        <v>0</v>
      </c>
      <c r="J24" s="166">
        <f t="shared" si="1"/>
        <v>0</v>
      </c>
      <c r="K24" s="286">
        <f t="shared" si="2"/>
        <v>0</v>
      </c>
    </row>
    <row r="25" spans="2:11" ht="20" x14ac:dyDescent="0.15">
      <c r="B25" s="162">
        <v>43879</v>
      </c>
      <c r="C25" s="220"/>
      <c r="D25" s="220"/>
      <c r="E25" s="220"/>
      <c r="F25" s="220"/>
      <c r="G25" s="219"/>
      <c r="H25" s="218"/>
      <c r="I25" s="305">
        <f t="shared" si="0"/>
        <v>0</v>
      </c>
      <c r="J25" s="166">
        <f t="shared" si="1"/>
        <v>0</v>
      </c>
      <c r="K25" s="286">
        <f t="shared" si="2"/>
        <v>0</v>
      </c>
    </row>
    <row r="26" spans="2:11" ht="20" x14ac:dyDescent="0.15">
      <c r="B26" s="162">
        <v>43880</v>
      </c>
      <c r="C26" s="220"/>
      <c r="D26" s="220"/>
      <c r="E26" s="220"/>
      <c r="F26" s="220"/>
      <c r="G26" s="219"/>
      <c r="H26" s="218"/>
      <c r="I26" s="305">
        <f t="shared" si="0"/>
        <v>0</v>
      </c>
      <c r="J26" s="166">
        <f t="shared" si="1"/>
        <v>0</v>
      </c>
      <c r="K26" s="286">
        <f t="shared" si="2"/>
        <v>0</v>
      </c>
    </row>
    <row r="27" spans="2:11" ht="20" x14ac:dyDescent="0.15">
      <c r="B27" s="162">
        <v>43881</v>
      </c>
      <c r="C27" s="220"/>
      <c r="D27" s="220"/>
      <c r="E27" s="220"/>
      <c r="F27" s="220"/>
      <c r="G27" s="219"/>
      <c r="H27" s="218"/>
      <c r="I27" s="305">
        <f t="shared" si="0"/>
        <v>0</v>
      </c>
      <c r="J27" s="166">
        <f t="shared" si="1"/>
        <v>0</v>
      </c>
      <c r="K27" s="286">
        <f t="shared" si="2"/>
        <v>0</v>
      </c>
    </row>
    <row r="28" spans="2:11" ht="20" x14ac:dyDescent="0.15">
      <c r="B28" s="162">
        <v>43882</v>
      </c>
      <c r="C28" s="220"/>
      <c r="D28" s="220"/>
      <c r="E28" s="220"/>
      <c r="F28" s="220"/>
      <c r="G28" s="219" t="s">
        <v>0</v>
      </c>
      <c r="H28" s="218"/>
      <c r="I28" s="305">
        <f t="shared" si="0"/>
        <v>0</v>
      </c>
      <c r="J28" s="166">
        <f t="shared" si="1"/>
        <v>0</v>
      </c>
      <c r="K28" s="286">
        <f t="shared" si="2"/>
        <v>0</v>
      </c>
    </row>
    <row r="29" spans="2:11" ht="20" x14ac:dyDescent="0.15">
      <c r="B29" s="179">
        <v>43883</v>
      </c>
      <c r="C29" s="213"/>
      <c r="D29" s="213"/>
      <c r="E29" s="213"/>
      <c r="F29" s="213"/>
      <c r="G29" s="216"/>
      <c r="H29" s="215"/>
      <c r="I29" s="305">
        <f t="shared" si="0"/>
        <v>0</v>
      </c>
      <c r="J29" s="166">
        <f t="shared" si="1"/>
        <v>0</v>
      </c>
      <c r="K29" s="286">
        <f t="shared" si="2"/>
        <v>0</v>
      </c>
    </row>
    <row r="30" spans="2:11" ht="20" x14ac:dyDescent="0.15">
      <c r="B30" s="179">
        <v>43884</v>
      </c>
      <c r="C30" s="217"/>
      <c r="D30" s="217"/>
      <c r="E30" s="217"/>
      <c r="F30" s="217"/>
      <c r="G30" s="216"/>
      <c r="H30" s="215"/>
      <c r="I30" s="305">
        <f t="shared" si="0"/>
        <v>0</v>
      </c>
      <c r="J30" s="166">
        <f t="shared" si="1"/>
        <v>0</v>
      </c>
      <c r="K30" s="286">
        <f t="shared" si="2"/>
        <v>0</v>
      </c>
    </row>
    <row r="31" spans="2:11" ht="20" x14ac:dyDescent="0.15">
      <c r="B31" s="162">
        <v>43885</v>
      </c>
      <c r="C31" s="220"/>
      <c r="D31" s="220"/>
      <c r="E31" s="220"/>
      <c r="F31" s="220"/>
      <c r="G31" s="219"/>
      <c r="H31" s="218"/>
      <c r="I31" s="305">
        <f t="shared" si="0"/>
        <v>0</v>
      </c>
      <c r="J31" s="166">
        <f t="shared" si="1"/>
        <v>0</v>
      </c>
      <c r="K31" s="286">
        <f t="shared" si="2"/>
        <v>0</v>
      </c>
    </row>
    <row r="32" spans="2:11" ht="20" x14ac:dyDescent="0.15">
      <c r="B32" s="162">
        <v>43886</v>
      </c>
      <c r="C32" s="220"/>
      <c r="D32" s="220"/>
      <c r="E32" s="220"/>
      <c r="F32" s="220"/>
      <c r="G32" s="219"/>
      <c r="H32" s="218"/>
      <c r="I32" s="305">
        <f t="shared" si="0"/>
        <v>0</v>
      </c>
      <c r="J32" s="166">
        <f t="shared" si="1"/>
        <v>0</v>
      </c>
      <c r="K32" s="286">
        <f t="shared" si="2"/>
        <v>0</v>
      </c>
    </row>
    <row r="33" spans="2:11" ht="20" x14ac:dyDescent="0.15">
      <c r="B33" s="162">
        <v>43887</v>
      </c>
      <c r="C33" s="220"/>
      <c r="D33" s="220"/>
      <c r="E33" s="220"/>
      <c r="F33" s="220"/>
      <c r="G33" s="219"/>
      <c r="H33" s="218"/>
      <c r="I33" s="305">
        <f t="shared" si="0"/>
        <v>0</v>
      </c>
      <c r="J33" s="166">
        <f t="shared" si="1"/>
        <v>0</v>
      </c>
      <c r="K33" s="286">
        <f t="shared" si="2"/>
        <v>0</v>
      </c>
    </row>
    <row r="34" spans="2:11" ht="20" x14ac:dyDescent="0.15">
      <c r="B34" s="162">
        <v>43888</v>
      </c>
      <c r="C34" s="220"/>
      <c r="D34" s="220"/>
      <c r="E34" s="220"/>
      <c r="F34" s="220"/>
      <c r="G34" s="219"/>
      <c r="H34" s="218"/>
      <c r="I34" s="305">
        <f t="shared" si="0"/>
        <v>0</v>
      </c>
      <c r="J34" s="166">
        <f t="shared" si="1"/>
        <v>0</v>
      </c>
      <c r="K34" s="286">
        <f t="shared" si="2"/>
        <v>0</v>
      </c>
    </row>
    <row r="35" spans="2:11" ht="20" x14ac:dyDescent="0.15">
      <c r="B35" s="162">
        <v>43889</v>
      </c>
      <c r="C35" s="221"/>
      <c r="D35" s="221"/>
      <c r="E35" s="221"/>
      <c r="F35" s="221"/>
      <c r="G35" s="237"/>
      <c r="H35" s="218"/>
      <c r="I35" s="305">
        <f t="shared" si="0"/>
        <v>0</v>
      </c>
      <c r="J35" s="166">
        <f t="shared" si="1"/>
        <v>0</v>
      </c>
      <c r="K35" s="286">
        <f t="shared" si="2"/>
        <v>0</v>
      </c>
    </row>
    <row r="36" spans="2:11" ht="21" thickBot="1" x14ac:dyDescent="0.2">
      <c r="B36" s="251">
        <v>43890</v>
      </c>
      <c r="C36" s="318"/>
      <c r="D36" s="318"/>
      <c r="E36" s="318"/>
      <c r="F36" s="318"/>
      <c r="G36" s="212"/>
      <c r="H36" s="211"/>
      <c r="I36" s="316">
        <f t="shared" ref="I36" si="3">E36</f>
        <v>0</v>
      </c>
      <c r="J36" s="317">
        <f t="shared" ref="J36" si="4">IFERROR(C36+D36+F36+H36,0)</f>
        <v>0</v>
      </c>
      <c r="K36" s="287">
        <f t="shared" ref="K36" si="5">IFERROR(J36/60,0)</f>
        <v>0</v>
      </c>
    </row>
    <row r="37" spans="2:11" ht="42"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F2:G3 M5:N7 R7:XFD35 P7:Q9 J8:L35 P1:XFD6 M10:Q35 N1:N2 I35:I36 J36:K36 H16:H17 H23 H30 L1:L6 O1:O7 H9:H12 L36:XFD1048576 B37:K1048576 B8:F36 H36" xr:uid="{00000000-0002-0000-12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200-000001000000}"/>
    <dataValidation allowBlank="1" showInputMessage="1" showErrorMessage="1" prompt="Enter Teacher and School details in cells below" sqref="B1" xr:uid="{00000000-0002-0000-1200-000002000000}"/>
    <dataValidation allowBlank="1" showInputMessage="1" showErrorMessage="1" prompt="Enter Teacher Name and FTE in cells to the right" sqref="B2" xr:uid="{00000000-0002-0000-1200-000003000000}"/>
    <dataValidation allowBlank="1" showInputMessage="1" showErrorMessage="1" prompt="Enter Teacher Name in this cell" sqref="C2" xr:uid="{00000000-0002-0000-1200-000004000000}"/>
    <dataValidation allowBlank="1" showInputMessage="1" showErrorMessage="1" prompt="Enter Teacher's FTE in this cell" sqref="D2" xr:uid="{00000000-0002-0000-1200-000005000000}"/>
    <dataValidation allowBlank="1" showInputMessage="1" showErrorMessage="1" prompt="Enter School Name in cell to the right" sqref="B3" xr:uid="{00000000-0002-0000-1200-000006000000}"/>
    <dataValidation allowBlank="1" showInputMessage="1" showErrorMessage="1" prompt="Enter School Name in this cell" sqref="C3" xr:uid="{00000000-0002-0000-1200-000007000000}"/>
    <dataValidation allowBlank="1" showInputMessage="1" showErrorMessage="1" prompt="Enter Total Assignable Hours in cell below" sqref="B5" xr:uid="{00000000-0002-0000-1200-000008000000}"/>
    <dataValidation allowBlank="1" showInputMessage="1" showErrorMessage="1" prompt="Total Assignable Hours Worked are automatically calculated in cell below" sqref="D5" xr:uid="{00000000-0002-0000-1200-000009000000}"/>
    <dataValidation allowBlank="1" showInputMessage="1" showErrorMessage="1" prompt="Regular Hours are automatically calculated in cell below" sqref="C5" xr:uid="{00000000-0002-0000-1200-00000A000000}"/>
    <dataValidation allowBlank="1" showInputMessage="1" showErrorMessage="1" prompt="Enter Total Work Week Hours in this cell" sqref="B6" xr:uid="{00000000-0002-0000-1200-00000B000000}"/>
    <dataValidation allowBlank="1" showInputMessage="1" showErrorMessage="1" prompt="Total Hours Worked are automatically calculated in this cell" sqref="C6:D6" xr:uid="{00000000-0002-0000-1200-00000C000000}"/>
    <dataValidation allowBlank="1" showInputMessage="1" showErrorMessage="1" prompt="Enter Date in this column under this heading. Use heading filters to find specific entries" sqref="B7" xr:uid="{00000000-0002-0000-1200-00000D000000}"/>
    <dataValidation allowBlank="1" showInputMessage="1" showErrorMessage="1" prompt="Enter Assigned Time After School in this column under this heading." sqref="H7 I8:I34" xr:uid="{00000000-0002-0000-1200-00000E000000}"/>
    <dataValidation allowBlank="1" showInputMessage="1" showErrorMessage="1" prompt="Assigned Hours Worked are automatically calculated in this column under this heading." sqref="J7:K7" xr:uid="{00000000-0002-0000-1200-00000F000000}"/>
    <dataValidation allowBlank="1" showInputMessage="1" showErrorMessage="1" prompt="Total Assignable Hours Worked to date automatically calculated in this cell." sqref="E6 I6" xr:uid="{00000000-0002-0000-1200-000010000000}"/>
    <dataValidation allowBlank="1" showInputMessage="1" showErrorMessage="1" prompt="Total Assignable Hours Worked to date are automatically calculated in cell below" sqref="I4 E5" xr:uid="{00000000-0002-0000-1200-000011000000}"/>
    <dataValidation allowBlank="1" showInputMessage="1" showErrorMessage="1" prompt="adsfa" sqref="H2" xr:uid="{00000000-0002-0000-1200-000012000000}"/>
  </dataValidations>
  <hyperlinks>
    <hyperlink ref="I2" location="Summary!A1" display="Summary!A1" xr:uid="{00000000-0004-0000-1200-000000000000}"/>
    <hyperlink ref="I2:I3" location="'Hours Summary'!A1" display="Return to Main" xr:uid="{00000000-0004-0000-1200-000001000000}"/>
    <hyperlink ref="J2" location="'Mon-Day 1-S1'!Print_Titles" display="MON | Day 1 - Sem 1" xr:uid="{00000000-0004-0000-1200-000002000000}"/>
    <hyperlink ref="J3" location="'Tue-Day 2-S1'!Print_Titles" display="TUE | Day 2 - Sem 1" xr:uid="{00000000-0004-0000-1200-000003000000}"/>
    <hyperlink ref="J4" location="'Wed-Day 3-S1'!Print_Titles" display="WED | Day 3 - Sem 1" xr:uid="{00000000-0004-0000-1200-000004000000}"/>
    <hyperlink ref="J5" location="'Thu-Day 4-S1'!Print_Titles" display="THU | Day 4 - Sem 1" xr:uid="{00000000-0004-0000-1200-000005000000}"/>
    <hyperlink ref="J6" location="'Fri-Day 5-S1'!Print_Titles" display="FRI | Day 5 - Sem 1" xr:uid="{00000000-0004-0000-1200-000006000000}"/>
    <hyperlink ref="M2" location="'Day 6'!A1" display="Day 6 - Sem 1" xr:uid="{00000000-0004-0000-1200-000007000000}"/>
    <hyperlink ref="M3" location="'Early Dismissal 1'!A1" display="Early Out 1 - Sem 1" xr:uid="{00000000-0004-0000-1200-000008000000}"/>
    <hyperlink ref="M4" location="'Early Dismissal 2'!A1" display="Early Out 2 - Sem 1" xr:uid="{00000000-0004-0000-1200-000009000000}"/>
    <hyperlink ref="J2:K2" location="'Mon-Day 1'!A1" display="MON | Day 1 - Sem 1" xr:uid="{00000000-0004-0000-1200-00000A000000}"/>
    <hyperlink ref="J3:K3" location="'Tue-Day 2'!A1" display="TUE | Day 2 - Sem 1" xr:uid="{00000000-0004-0000-1200-00000B000000}"/>
    <hyperlink ref="J4:K4" location="'Wed-Day 3'!A1" display="WED | Day 3 - Sem 1" xr:uid="{00000000-0004-0000-1200-00000C000000}"/>
    <hyperlink ref="J5:K5" location="'Thu-Day 4'!A1" display="THU | Day 4 - Sem 1" xr:uid="{00000000-0004-0000-1200-00000D000000}"/>
    <hyperlink ref="J6:K6" location="'Fri-Day 5'!A1" display="FRI | Day 5 - Sem 1" xr:uid="{00000000-0004-0000-1200-00000E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E7E0523B-56ED-4DA8-A648-9172ECA2FA50}">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14999847407452621"/>
    <pageSetUpPr autoPageBreaks="0" fitToPage="1"/>
  </sheetPr>
  <dimension ref="A1:K40"/>
  <sheetViews>
    <sheetView showGridLines="0" zoomScale="80" zoomScaleNormal="80" workbookViewId="0">
      <pane xSplit="8" ySplit="3" topLeftCell="I23"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1.83203125" customWidth="1"/>
    <col min="3" max="3" width="16.5" customWidth="1"/>
    <col min="4" max="4" width="17.83203125" customWidth="1"/>
    <col min="5" max="5" width="17.1640625" customWidth="1"/>
    <col min="6" max="6" width="15.83203125" customWidth="1"/>
    <col min="7" max="7" width="10.83203125" customWidth="1"/>
    <col min="8" max="8" width="12.1640625" customWidth="1"/>
    <col min="9" max="9" width="16.1640625" customWidth="1"/>
    <col min="10" max="10" width="18.83203125" customWidth="1"/>
    <col min="11" max="11" width="2.1640625" customWidth="1"/>
  </cols>
  <sheetData>
    <row r="1" spans="1:11" ht="69" customHeight="1" thickBot="1" x14ac:dyDescent="0.4">
      <c r="B1" s="37" t="s">
        <v>24</v>
      </c>
      <c r="C1" s="1"/>
      <c r="D1" s="20"/>
      <c r="E1" s="32" t="s">
        <v>64</v>
      </c>
      <c r="F1" s="33">
        <f>C2+F2</f>
        <v>0</v>
      </c>
      <c r="G1" s="419" t="s">
        <v>22</v>
      </c>
      <c r="H1" s="420"/>
      <c r="I1" s="91"/>
    </row>
    <row r="2" spans="1:11" ht="70.5" customHeight="1" thickBot="1" x14ac:dyDescent="0.25">
      <c r="A2" s="9"/>
      <c r="B2" s="23" t="s">
        <v>52</v>
      </c>
      <c r="C2" s="26">
        <f>C40</f>
        <v>0</v>
      </c>
      <c r="D2" s="24" t="s">
        <v>19</v>
      </c>
      <c r="E2" s="25" t="s">
        <v>53</v>
      </c>
      <c r="F2" s="27">
        <f>E40</f>
        <v>0</v>
      </c>
      <c r="G2" s="417" t="s">
        <v>19</v>
      </c>
      <c r="H2" s="418"/>
      <c r="I2" s="21"/>
      <c r="J2" s="3"/>
    </row>
    <row r="3" spans="1:11" ht="32.25" customHeight="1" thickBot="1" x14ac:dyDescent="0.25">
      <c r="B3" s="34" t="s">
        <v>3</v>
      </c>
      <c r="C3" s="35" t="s">
        <v>1</v>
      </c>
      <c r="D3" s="35" t="s">
        <v>2</v>
      </c>
      <c r="E3" s="35" t="s">
        <v>17</v>
      </c>
      <c r="F3" s="83" t="s">
        <v>33</v>
      </c>
      <c r="G3" s="36" t="s">
        <v>97</v>
      </c>
      <c r="H3" s="99" t="s">
        <v>61</v>
      </c>
      <c r="I3" s="2"/>
      <c r="J3" s="3"/>
    </row>
    <row r="4" spans="1:11" ht="25.5" customHeight="1" thickBot="1" x14ac:dyDescent="0.2">
      <c r="B4" s="85" t="s">
        <v>89</v>
      </c>
      <c r="C4" s="67"/>
      <c r="D4" s="67"/>
      <c r="E4" s="72">
        <f t="shared" ref="E4:E13" si="0">IFERROR((D4-C4)*24*60,0)</f>
        <v>0</v>
      </c>
      <c r="F4" s="76"/>
      <c r="G4" s="76"/>
      <c r="H4" s="100"/>
      <c r="I4" s="4"/>
      <c r="J4" s="5"/>
      <c r="K4" t="s">
        <v>0</v>
      </c>
    </row>
    <row r="5" spans="1:11" ht="25.5" customHeight="1" thickBot="1" x14ac:dyDescent="0.2">
      <c r="B5" s="86" t="s">
        <v>96</v>
      </c>
      <c r="C5" s="68"/>
      <c r="D5" s="68"/>
      <c r="E5" s="72">
        <f t="shared" si="0"/>
        <v>0</v>
      </c>
      <c r="F5" s="76"/>
      <c r="G5" s="76"/>
      <c r="H5" s="100"/>
      <c r="I5" s="97"/>
      <c r="J5" s="6"/>
      <c r="K5" t="s">
        <v>0</v>
      </c>
    </row>
    <row r="6" spans="1:11" ht="25.5" customHeight="1" thickBot="1" x14ac:dyDescent="0.2">
      <c r="B6" s="87" t="s">
        <v>4</v>
      </c>
      <c r="C6" s="66"/>
      <c r="D6" s="66"/>
      <c r="E6" s="71">
        <f t="shared" si="0"/>
        <v>0</v>
      </c>
      <c r="F6" s="77">
        <f>E6</f>
        <v>0</v>
      </c>
      <c r="G6" s="94"/>
      <c r="H6" s="101"/>
      <c r="I6" s="11"/>
      <c r="J6" s="7"/>
    </row>
    <row r="7" spans="1:11" ht="25.5" customHeight="1" thickBot="1" x14ac:dyDescent="0.2">
      <c r="B7" s="86" t="s">
        <v>7</v>
      </c>
      <c r="C7" s="68"/>
      <c r="D7" s="68"/>
      <c r="E7" s="72">
        <f t="shared" si="0"/>
        <v>0</v>
      </c>
      <c r="F7" s="76"/>
      <c r="G7" s="76"/>
      <c r="H7" s="100"/>
      <c r="I7" s="11"/>
      <c r="J7" s="7"/>
    </row>
    <row r="8" spans="1:11" ht="25.5" customHeight="1" thickBot="1" x14ac:dyDescent="0.2">
      <c r="B8" s="87" t="s">
        <v>5</v>
      </c>
      <c r="C8" s="66"/>
      <c r="D8" s="66"/>
      <c r="E8" s="71">
        <f t="shared" si="0"/>
        <v>0</v>
      </c>
      <c r="F8" s="77">
        <f>E8</f>
        <v>0</v>
      </c>
      <c r="G8" s="94"/>
      <c r="H8" s="101"/>
      <c r="I8" s="98"/>
      <c r="J8" s="7"/>
    </row>
    <row r="9" spans="1:11" ht="25.5" customHeight="1" thickBot="1" x14ac:dyDescent="0.2">
      <c r="B9" s="86" t="s">
        <v>7</v>
      </c>
      <c r="C9" s="68"/>
      <c r="D9" s="68"/>
      <c r="E9" s="72">
        <f t="shared" si="0"/>
        <v>0</v>
      </c>
      <c r="F9" s="76"/>
      <c r="G9" s="76"/>
      <c r="H9" s="100"/>
      <c r="I9" s="11"/>
      <c r="J9" s="7"/>
    </row>
    <row r="10" spans="1:11" ht="25.5" customHeight="1" thickBot="1" x14ac:dyDescent="0.2">
      <c r="B10" s="87" t="s">
        <v>6</v>
      </c>
      <c r="C10" s="66"/>
      <c r="D10" s="66"/>
      <c r="E10" s="71">
        <f t="shared" si="0"/>
        <v>0</v>
      </c>
      <c r="F10" s="77">
        <f>E10</f>
        <v>0</v>
      </c>
      <c r="G10" s="94"/>
      <c r="H10" s="101"/>
      <c r="I10" s="11"/>
      <c r="J10" s="7"/>
    </row>
    <row r="11" spans="1:11" ht="25.5" customHeight="1" thickBot="1" x14ac:dyDescent="0.2">
      <c r="B11" s="86" t="s">
        <v>7</v>
      </c>
      <c r="C11" s="68"/>
      <c r="D11" s="68"/>
      <c r="E11" s="72">
        <f t="shared" si="0"/>
        <v>0</v>
      </c>
      <c r="F11" s="76"/>
      <c r="G11" s="76"/>
      <c r="H11" s="100"/>
      <c r="I11" s="11"/>
      <c r="J11" s="7"/>
    </row>
    <row r="12" spans="1:11" ht="36" customHeight="1" thickBot="1" x14ac:dyDescent="0.2">
      <c r="B12" s="86" t="s">
        <v>90</v>
      </c>
      <c r="C12" s="68"/>
      <c r="D12" s="68"/>
      <c r="E12" s="72">
        <f t="shared" si="0"/>
        <v>0</v>
      </c>
      <c r="F12" s="76"/>
      <c r="G12" s="76"/>
      <c r="H12" s="100"/>
      <c r="I12" s="11"/>
      <c r="J12" s="7"/>
    </row>
    <row r="13" spans="1:11" ht="25.5" customHeight="1" thickBot="1" x14ac:dyDescent="0.2">
      <c r="B13" s="86" t="s">
        <v>7</v>
      </c>
      <c r="C13" s="68"/>
      <c r="D13" s="68"/>
      <c r="E13" s="72">
        <f t="shared" si="0"/>
        <v>0</v>
      </c>
      <c r="F13" s="76"/>
      <c r="G13" s="76"/>
      <c r="H13" s="100"/>
      <c r="I13" s="11"/>
      <c r="J13" s="7"/>
    </row>
    <row r="14" spans="1:11" ht="25.5" customHeight="1" thickBot="1" x14ac:dyDescent="0.2">
      <c r="B14" s="87" t="s">
        <v>8</v>
      </c>
      <c r="C14" s="66"/>
      <c r="D14" s="66"/>
      <c r="E14" s="71">
        <f>IFERROR((D14-C14)*24*60,0)</f>
        <v>0</v>
      </c>
      <c r="F14" s="77">
        <f>E14</f>
        <v>0</v>
      </c>
      <c r="G14" s="94"/>
      <c r="H14" s="101"/>
      <c r="I14" s="11"/>
      <c r="J14" s="7"/>
    </row>
    <row r="15" spans="1:11" ht="25.5" customHeight="1" thickBot="1" x14ac:dyDescent="0.2">
      <c r="B15" s="86" t="s">
        <v>7</v>
      </c>
      <c r="C15" s="68"/>
      <c r="D15" s="68"/>
      <c r="E15" s="72">
        <f>IFERROR((D15-C15)*24*60,0)</f>
        <v>0</v>
      </c>
      <c r="F15" s="76"/>
      <c r="G15" s="76"/>
      <c r="H15" s="100"/>
      <c r="I15" s="11"/>
      <c r="J15" s="7"/>
    </row>
    <row r="16" spans="1:11" ht="25.5" customHeight="1" thickBot="1" x14ac:dyDescent="0.2">
      <c r="B16" s="87" t="s">
        <v>91</v>
      </c>
      <c r="C16" s="66"/>
      <c r="D16" s="66"/>
      <c r="E16" s="71">
        <f>IFERROR((D16-C16)*24*60,0)</f>
        <v>0</v>
      </c>
      <c r="F16" s="77">
        <f>E16</f>
        <v>0</v>
      </c>
      <c r="G16" s="94"/>
      <c r="H16" s="101"/>
      <c r="I16" s="11"/>
      <c r="J16" s="7"/>
    </row>
    <row r="17" spans="2:10" ht="25.5" customHeight="1" thickBot="1" x14ac:dyDescent="0.2">
      <c r="B17" s="86" t="s">
        <v>7</v>
      </c>
      <c r="C17" s="68"/>
      <c r="D17" s="68"/>
      <c r="E17" s="72">
        <f t="shared" ref="E17:E35" si="1">IFERROR((D17-C17)*24*60,0)</f>
        <v>0</v>
      </c>
      <c r="F17" s="76"/>
      <c r="G17" s="76"/>
      <c r="H17" s="100"/>
      <c r="I17" s="11"/>
      <c r="J17" s="7"/>
    </row>
    <row r="18" spans="2:10" ht="25.5" customHeight="1" thickBot="1" x14ac:dyDescent="0.2">
      <c r="B18" s="86" t="s">
        <v>10</v>
      </c>
      <c r="C18" s="68"/>
      <c r="D18" s="68"/>
      <c r="E18" s="72">
        <f t="shared" si="1"/>
        <v>0</v>
      </c>
      <c r="F18" s="76"/>
      <c r="G18" s="76"/>
      <c r="H18" s="100"/>
      <c r="I18" s="10"/>
    </row>
    <row r="19" spans="2:10" ht="36" customHeight="1" thickBot="1" x14ac:dyDescent="0.2">
      <c r="B19" s="86" t="s">
        <v>18</v>
      </c>
      <c r="C19" s="68"/>
      <c r="D19" s="68"/>
      <c r="E19" s="72">
        <f t="shared" si="1"/>
        <v>0</v>
      </c>
      <c r="F19" s="76"/>
      <c r="G19" s="76"/>
      <c r="H19" s="100"/>
      <c r="I19" s="10"/>
    </row>
    <row r="20" spans="2:10" ht="25.5" customHeight="1" thickBot="1" x14ac:dyDescent="0.2">
      <c r="B20" s="86" t="s">
        <v>7</v>
      </c>
      <c r="C20" s="68"/>
      <c r="D20" s="68"/>
      <c r="E20" s="72">
        <f t="shared" si="1"/>
        <v>0</v>
      </c>
      <c r="F20" s="76"/>
      <c r="G20" s="76"/>
      <c r="H20" s="100"/>
      <c r="I20" s="10"/>
    </row>
    <row r="21" spans="2:10" ht="25.5" customHeight="1" thickBot="1" x14ac:dyDescent="0.2">
      <c r="B21" s="87" t="s">
        <v>9</v>
      </c>
      <c r="C21" s="66"/>
      <c r="D21" s="66"/>
      <c r="E21" s="71">
        <f t="shared" si="1"/>
        <v>0</v>
      </c>
      <c r="F21" s="77">
        <f>E21</f>
        <v>0</v>
      </c>
      <c r="G21" s="94"/>
      <c r="H21" s="101"/>
      <c r="I21" s="10"/>
    </row>
    <row r="22" spans="2:10" ht="25.5" customHeight="1" thickBot="1" x14ac:dyDescent="0.2">
      <c r="B22" s="86" t="s">
        <v>7</v>
      </c>
      <c r="C22" s="68"/>
      <c r="D22" s="68"/>
      <c r="E22" s="72">
        <f t="shared" si="1"/>
        <v>0</v>
      </c>
      <c r="F22" s="76"/>
      <c r="G22" s="76"/>
      <c r="H22" s="100"/>
      <c r="I22" s="10"/>
    </row>
    <row r="23" spans="2:10" ht="29.25" customHeight="1" thickBot="1" x14ac:dyDescent="0.2">
      <c r="B23" s="86" t="s">
        <v>10</v>
      </c>
      <c r="C23" s="68"/>
      <c r="D23" s="68"/>
      <c r="E23" s="72">
        <f t="shared" si="1"/>
        <v>0</v>
      </c>
      <c r="F23" s="76"/>
      <c r="G23" s="76"/>
      <c r="H23" s="100"/>
      <c r="I23" s="10"/>
    </row>
    <row r="24" spans="2:10" ht="36" customHeight="1" thickBot="1" x14ac:dyDescent="0.2">
      <c r="B24" s="86" t="s">
        <v>18</v>
      </c>
      <c r="C24" s="68"/>
      <c r="D24" s="68"/>
      <c r="E24" s="72">
        <f t="shared" si="1"/>
        <v>0</v>
      </c>
      <c r="F24" s="76"/>
      <c r="G24" s="76"/>
      <c r="H24" s="100"/>
      <c r="I24" s="10"/>
    </row>
    <row r="25" spans="2:10" ht="25.5" customHeight="1" thickBot="1" x14ac:dyDescent="0.2">
      <c r="B25" s="86" t="s">
        <v>7</v>
      </c>
      <c r="C25" s="68"/>
      <c r="D25" s="68"/>
      <c r="E25" s="72">
        <f t="shared" si="1"/>
        <v>0</v>
      </c>
      <c r="F25" s="76"/>
      <c r="G25" s="76"/>
      <c r="H25" s="100"/>
      <c r="I25" s="10"/>
    </row>
    <row r="26" spans="2:10" ht="25.5" customHeight="1" thickBot="1" x14ac:dyDescent="0.2">
      <c r="B26" s="87" t="s">
        <v>11</v>
      </c>
      <c r="C26" s="66"/>
      <c r="D26" s="66"/>
      <c r="E26" s="71">
        <f t="shared" si="1"/>
        <v>0</v>
      </c>
      <c r="F26" s="77">
        <f>E26</f>
        <v>0</v>
      </c>
      <c r="G26" s="94"/>
      <c r="H26" s="101"/>
      <c r="I26" s="10"/>
    </row>
    <row r="27" spans="2:10" ht="25.5" customHeight="1" thickBot="1" x14ac:dyDescent="0.2">
      <c r="B27" s="86" t="s">
        <v>7</v>
      </c>
      <c r="C27" s="68"/>
      <c r="D27" s="68"/>
      <c r="E27" s="72">
        <f t="shared" si="1"/>
        <v>0</v>
      </c>
      <c r="F27" s="76"/>
      <c r="G27" s="76"/>
      <c r="H27" s="100"/>
      <c r="I27" s="10"/>
    </row>
    <row r="28" spans="2:10" ht="36" customHeight="1" thickBot="1" x14ac:dyDescent="0.2">
      <c r="B28" s="86" t="s">
        <v>16</v>
      </c>
      <c r="C28" s="68"/>
      <c r="D28" s="68"/>
      <c r="E28" s="72">
        <f t="shared" si="1"/>
        <v>0</v>
      </c>
      <c r="F28" s="76"/>
      <c r="G28" s="76"/>
      <c r="H28" s="100"/>
      <c r="I28" s="10"/>
    </row>
    <row r="29" spans="2:10" ht="25.5" customHeight="1" thickBot="1" x14ac:dyDescent="0.2">
      <c r="B29" s="86" t="s">
        <v>7</v>
      </c>
      <c r="C29" s="68"/>
      <c r="D29" s="68"/>
      <c r="E29" s="72">
        <f t="shared" si="1"/>
        <v>0</v>
      </c>
      <c r="F29" s="76"/>
      <c r="G29" s="76"/>
      <c r="H29" s="100"/>
      <c r="I29" s="10"/>
    </row>
    <row r="30" spans="2:10" ht="28.5" customHeight="1" thickBot="1" x14ac:dyDescent="0.2">
      <c r="B30" s="87" t="s">
        <v>12</v>
      </c>
      <c r="C30" s="66"/>
      <c r="D30" s="66"/>
      <c r="E30" s="71">
        <f t="shared" si="1"/>
        <v>0</v>
      </c>
      <c r="F30" s="77">
        <f>E30</f>
        <v>0</v>
      </c>
      <c r="G30" s="94"/>
      <c r="H30" s="101"/>
      <c r="I30" s="10"/>
    </row>
    <row r="31" spans="2:10" ht="25.5" customHeight="1" thickBot="1" x14ac:dyDescent="0.2">
      <c r="B31" s="86" t="s">
        <v>7</v>
      </c>
      <c r="C31" s="68"/>
      <c r="D31" s="68"/>
      <c r="E31" s="72">
        <f t="shared" si="1"/>
        <v>0</v>
      </c>
      <c r="F31" s="76"/>
      <c r="G31" s="76"/>
      <c r="H31" s="100"/>
      <c r="I31" s="10"/>
    </row>
    <row r="32" spans="2:10" ht="25.5" customHeight="1" thickBot="1" x14ac:dyDescent="0.2">
      <c r="B32" s="87" t="s">
        <v>13</v>
      </c>
      <c r="C32" s="66"/>
      <c r="D32" s="66"/>
      <c r="E32" s="71">
        <f t="shared" si="1"/>
        <v>0</v>
      </c>
      <c r="F32" s="77">
        <f>E32</f>
        <v>0</v>
      </c>
      <c r="G32" s="94"/>
      <c r="H32" s="101"/>
      <c r="I32" s="10"/>
    </row>
    <row r="33" spans="2:10" ht="25.5" customHeight="1" thickBot="1" x14ac:dyDescent="0.2">
      <c r="B33" s="86" t="s">
        <v>7</v>
      </c>
      <c r="C33" s="68"/>
      <c r="D33" s="68"/>
      <c r="E33" s="72">
        <f t="shared" si="1"/>
        <v>0</v>
      </c>
      <c r="F33" s="76"/>
      <c r="G33" s="76"/>
      <c r="H33" s="100"/>
      <c r="I33" s="10"/>
    </row>
    <row r="34" spans="2:10" ht="25.5" customHeight="1" thickBot="1" x14ac:dyDescent="0.2">
      <c r="B34" s="87" t="s">
        <v>14</v>
      </c>
      <c r="C34" s="66"/>
      <c r="D34" s="66"/>
      <c r="E34" s="71">
        <f t="shared" si="1"/>
        <v>0</v>
      </c>
      <c r="F34" s="77">
        <f>E34</f>
        <v>0</v>
      </c>
      <c r="G34" s="94"/>
      <c r="H34" s="101"/>
      <c r="I34" s="10"/>
    </row>
    <row r="35" spans="2:10" ht="25.5" customHeight="1" thickBot="1" x14ac:dyDescent="0.2">
      <c r="B35" s="86" t="s">
        <v>7</v>
      </c>
      <c r="C35" s="68"/>
      <c r="D35" s="68"/>
      <c r="E35" s="72">
        <f t="shared" si="1"/>
        <v>0</v>
      </c>
      <c r="F35" s="76"/>
      <c r="G35" s="76"/>
      <c r="H35" s="100"/>
      <c r="I35" s="11"/>
      <c r="J35" s="7"/>
    </row>
    <row r="36" spans="2:10" ht="36" customHeight="1" thickBot="1" x14ac:dyDescent="0.2">
      <c r="B36" s="87" t="s">
        <v>98</v>
      </c>
      <c r="C36" s="66"/>
      <c r="D36" s="66"/>
      <c r="E36" s="71">
        <f t="shared" ref="E36:E37" si="2">IFERROR((D36-C36)*24*60,0)</f>
        <v>0</v>
      </c>
      <c r="F36" s="77">
        <f>E36</f>
        <v>0</v>
      </c>
      <c r="G36" s="94"/>
      <c r="H36" s="101"/>
      <c r="I36" s="11"/>
      <c r="J36" s="7"/>
    </row>
    <row r="37" spans="2:10" ht="29.25" customHeight="1" thickBot="1" x14ac:dyDescent="0.2">
      <c r="B37" s="86" t="s">
        <v>7</v>
      </c>
      <c r="C37" s="68"/>
      <c r="D37" s="68"/>
      <c r="E37" s="72">
        <f t="shared" si="2"/>
        <v>0</v>
      </c>
      <c r="F37" s="76"/>
      <c r="G37" s="76"/>
      <c r="H37" s="100"/>
      <c r="I37" s="11"/>
      <c r="J37" s="7"/>
    </row>
    <row r="38" spans="2:10" ht="48.75" customHeight="1" thickBot="1" x14ac:dyDescent="0.2">
      <c r="B38" s="88" t="s">
        <v>15</v>
      </c>
      <c r="C38" s="69"/>
      <c r="D38" s="69"/>
      <c r="E38" s="73">
        <f>IFERROR((D38-C38)*24*60,0)</f>
        <v>0</v>
      </c>
      <c r="F38" s="95"/>
      <c r="G38" s="95"/>
      <c r="H38" s="102"/>
      <c r="I38" s="10"/>
    </row>
    <row r="39" spans="2:10" ht="25.5" customHeight="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8.75" customHeight="1" thickBot="1" x14ac:dyDescent="0.2">
      <c r="B40" s="29" t="s">
        <v>62</v>
      </c>
      <c r="C40" s="65">
        <f>F39</f>
        <v>0</v>
      </c>
      <c r="D40" s="22" t="s">
        <v>63</v>
      </c>
      <c r="E40" s="75">
        <f>G39+H39</f>
        <v>0</v>
      </c>
      <c r="F40" s="76"/>
      <c r="G40" s="76"/>
      <c r="H40" s="76"/>
    </row>
  </sheetData>
  <mergeCells count="2">
    <mergeCell ref="G2:H2"/>
    <mergeCell ref="G1:H1"/>
  </mergeCells>
  <dataValidations count="4">
    <dataValidation allowBlank="1" showInputMessage="1" showErrorMessage="1" prompt="adsfa" sqref="I1" xr:uid="{00000000-0002-0000-01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1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1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100-000003000000}">
      <formula1>0</formula1>
      <formula2>120</formula2>
    </dataValidation>
  </dataValidations>
  <hyperlinks>
    <hyperlink ref="G1" location="'Hours Summary'!A1" display="Return to Main" xr:uid="{00000000-0004-0000-0100-000000000000}"/>
  </hyperlinks>
  <printOptions horizontalCentered="1"/>
  <pageMargins left="0.25" right="0.25" top="0.75" bottom="0.75" header="0.3" footer="0.3"/>
  <pageSetup scale="48"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4"/>
    <pageSetUpPr fitToPage="1"/>
  </sheetPr>
  <dimension ref="B1:Q39"/>
  <sheetViews>
    <sheetView showGridLines="0" zoomScale="75" zoomScaleNormal="75" workbookViewId="0">
      <pane xSplit="14" ySplit="7" topLeftCell="O22"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 style="207" customWidth="1"/>
    <col min="10" max="10" width="12.1640625" style="147" customWidth="1"/>
    <col min="11" max="11" width="21.332031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80</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5.75" customHeight="1" thickBot="1" x14ac:dyDescent="0.2">
      <c r="B4" s="194" t="s">
        <v>128</v>
      </c>
      <c r="C4" s="328" t="str">
        <f>'Hours Summary'!H3</f>
        <v>Typical Assign FTE</v>
      </c>
      <c r="D4" s="194" t="s">
        <v>86</v>
      </c>
      <c r="E4" s="193">
        <f>IFERROR(D2*1200,0)</f>
        <v>0</v>
      </c>
      <c r="F4" s="194" t="s">
        <v>116</v>
      </c>
      <c r="G4" s="193">
        <f>February!B6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February!E6+D6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79">
        <v>43891</v>
      </c>
      <c r="C8" s="264"/>
      <c r="D8" s="264"/>
      <c r="E8" s="264"/>
      <c r="F8" s="264"/>
      <c r="G8" s="263"/>
      <c r="H8" s="262"/>
      <c r="I8" s="305">
        <f t="shared" ref="I8:I38" si="0">E8</f>
        <v>0</v>
      </c>
      <c r="J8" s="166">
        <f t="shared" ref="J8:J38" si="1">IFERROR(C8+D8+F8+H8,0)</f>
        <v>0</v>
      </c>
      <c r="K8" s="286">
        <f t="shared" ref="K8:K38" si="2">IFERROR(J8/60,0)</f>
        <v>0</v>
      </c>
      <c r="L8" s="180"/>
    </row>
    <row r="9" spans="2:17" ht="20" x14ac:dyDescent="0.15">
      <c r="B9" s="162">
        <v>43892</v>
      </c>
      <c r="C9" s="222"/>
      <c r="D9" s="222"/>
      <c r="E9" s="222"/>
      <c r="F9" s="222"/>
      <c r="G9" s="219"/>
      <c r="H9" s="218"/>
      <c r="I9" s="305">
        <f t="shared" si="0"/>
        <v>0</v>
      </c>
      <c r="J9" s="166">
        <f t="shared" si="1"/>
        <v>0</v>
      </c>
      <c r="K9" s="286">
        <f t="shared" si="2"/>
        <v>0</v>
      </c>
    </row>
    <row r="10" spans="2:17" ht="20" x14ac:dyDescent="0.15">
      <c r="B10" s="162">
        <v>43893</v>
      </c>
      <c r="C10" s="221"/>
      <c r="D10" s="221"/>
      <c r="E10" s="221"/>
      <c r="F10" s="222"/>
      <c r="G10" s="219"/>
      <c r="H10" s="218"/>
      <c r="I10" s="305">
        <f t="shared" si="0"/>
        <v>0</v>
      </c>
      <c r="J10" s="166">
        <f t="shared" si="1"/>
        <v>0</v>
      </c>
      <c r="K10" s="286">
        <f t="shared" si="2"/>
        <v>0</v>
      </c>
    </row>
    <row r="11" spans="2:17" ht="20" x14ac:dyDescent="0.15">
      <c r="B11" s="162">
        <v>43894</v>
      </c>
      <c r="C11" s="222"/>
      <c r="D11" s="222"/>
      <c r="E11" s="222"/>
      <c r="F11" s="222"/>
      <c r="G11" s="219"/>
      <c r="H11" s="218"/>
      <c r="I11" s="305">
        <f t="shared" si="0"/>
        <v>0</v>
      </c>
      <c r="J11" s="166">
        <f t="shared" si="1"/>
        <v>0</v>
      </c>
      <c r="K11" s="286">
        <f t="shared" si="2"/>
        <v>0</v>
      </c>
    </row>
    <row r="12" spans="2:17" ht="20" x14ac:dyDescent="0.15">
      <c r="B12" s="162">
        <v>43895</v>
      </c>
      <c r="C12" s="221"/>
      <c r="D12" s="221"/>
      <c r="E12" s="221"/>
      <c r="F12" s="222"/>
      <c r="G12" s="219"/>
      <c r="H12" s="218"/>
      <c r="I12" s="305">
        <f t="shared" si="0"/>
        <v>0</v>
      </c>
      <c r="J12" s="166">
        <f t="shared" si="1"/>
        <v>0</v>
      </c>
      <c r="K12" s="286">
        <f t="shared" si="2"/>
        <v>0</v>
      </c>
    </row>
    <row r="13" spans="2:17" ht="20" x14ac:dyDescent="0.15">
      <c r="B13" s="162">
        <v>43896</v>
      </c>
      <c r="C13" s="220"/>
      <c r="D13" s="220"/>
      <c r="E13" s="220"/>
      <c r="F13" s="220"/>
      <c r="G13" s="219"/>
      <c r="H13" s="218"/>
      <c r="I13" s="305">
        <f t="shared" si="0"/>
        <v>0</v>
      </c>
      <c r="J13" s="166">
        <f t="shared" si="1"/>
        <v>0</v>
      </c>
      <c r="K13" s="286">
        <f t="shared" si="2"/>
        <v>0</v>
      </c>
    </row>
    <row r="14" spans="2:17" ht="20" x14ac:dyDescent="0.15">
      <c r="B14" s="179">
        <v>43897</v>
      </c>
      <c r="C14" s="264"/>
      <c r="D14" s="264"/>
      <c r="E14" s="264"/>
      <c r="F14" s="264"/>
      <c r="G14" s="263"/>
      <c r="H14" s="262"/>
      <c r="I14" s="305">
        <f t="shared" si="0"/>
        <v>0</v>
      </c>
      <c r="J14" s="166">
        <f t="shared" si="1"/>
        <v>0</v>
      </c>
      <c r="K14" s="286">
        <f t="shared" si="2"/>
        <v>0</v>
      </c>
    </row>
    <row r="15" spans="2:17" ht="20" x14ac:dyDescent="0.15">
      <c r="B15" s="179">
        <v>43898</v>
      </c>
      <c r="C15" s="264"/>
      <c r="D15" s="264"/>
      <c r="E15" s="264"/>
      <c r="F15" s="264"/>
      <c r="G15" s="263"/>
      <c r="H15" s="262"/>
      <c r="I15" s="305">
        <f t="shared" si="0"/>
        <v>0</v>
      </c>
      <c r="J15" s="166">
        <f t="shared" si="1"/>
        <v>0</v>
      </c>
      <c r="K15" s="286">
        <f t="shared" si="2"/>
        <v>0</v>
      </c>
    </row>
    <row r="16" spans="2:17" ht="20" x14ac:dyDescent="0.15">
      <c r="B16" s="162">
        <v>43899</v>
      </c>
      <c r="C16" s="222"/>
      <c r="D16" s="222"/>
      <c r="E16" s="222"/>
      <c r="F16" s="222"/>
      <c r="G16" s="219"/>
      <c r="H16" s="218"/>
      <c r="I16" s="305">
        <f t="shared" si="0"/>
        <v>0</v>
      </c>
      <c r="J16" s="166">
        <f t="shared" si="1"/>
        <v>0</v>
      </c>
      <c r="K16" s="286">
        <f t="shared" si="2"/>
        <v>0</v>
      </c>
    </row>
    <row r="17" spans="2:11" ht="20" x14ac:dyDescent="0.15">
      <c r="B17" s="162">
        <v>43900</v>
      </c>
      <c r="C17" s="221"/>
      <c r="D17" s="221"/>
      <c r="E17" s="221"/>
      <c r="F17" s="222"/>
      <c r="G17" s="219"/>
      <c r="H17" s="218"/>
      <c r="I17" s="305">
        <f t="shared" si="0"/>
        <v>0</v>
      </c>
      <c r="J17" s="166">
        <f t="shared" si="1"/>
        <v>0</v>
      </c>
      <c r="K17" s="286">
        <f t="shared" si="2"/>
        <v>0</v>
      </c>
    </row>
    <row r="18" spans="2:11" ht="20" x14ac:dyDescent="0.15">
      <c r="B18" s="162">
        <v>43901</v>
      </c>
      <c r="C18" s="222"/>
      <c r="D18" s="222"/>
      <c r="E18" s="222"/>
      <c r="F18" s="222"/>
      <c r="G18" s="219"/>
      <c r="H18" s="218"/>
      <c r="I18" s="305">
        <f t="shared" si="0"/>
        <v>0</v>
      </c>
      <c r="J18" s="166">
        <f t="shared" si="1"/>
        <v>0</v>
      </c>
      <c r="K18" s="286">
        <f t="shared" si="2"/>
        <v>0</v>
      </c>
    </row>
    <row r="19" spans="2:11" ht="20" x14ac:dyDescent="0.15">
      <c r="B19" s="162">
        <v>43902</v>
      </c>
      <c r="C19" s="220"/>
      <c r="D19" s="220"/>
      <c r="E19" s="220"/>
      <c r="F19" s="220"/>
      <c r="G19" s="219" t="s">
        <v>0</v>
      </c>
      <c r="H19" s="218"/>
      <c r="I19" s="305">
        <f t="shared" si="0"/>
        <v>0</v>
      </c>
      <c r="J19" s="166">
        <f t="shared" si="1"/>
        <v>0</v>
      </c>
      <c r="K19" s="286">
        <f t="shared" si="2"/>
        <v>0</v>
      </c>
    </row>
    <row r="20" spans="2:11" ht="20" x14ac:dyDescent="0.15">
      <c r="B20" s="162">
        <v>43903</v>
      </c>
      <c r="C20" s="220"/>
      <c r="D20" s="220"/>
      <c r="E20" s="220"/>
      <c r="F20" s="220"/>
      <c r="G20" s="219"/>
      <c r="H20" s="218"/>
      <c r="I20" s="305">
        <f t="shared" si="0"/>
        <v>0</v>
      </c>
      <c r="J20" s="166">
        <f t="shared" si="1"/>
        <v>0</v>
      </c>
      <c r="K20" s="286">
        <f t="shared" si="2"/>
        <v>0</v>
      </c>
    </row>
    <row r="21" spans="2:11" ht="20" x14ac:dyDescent="0.15">
      <c r="B21" s="179">
        <v>43904</v>
      </c>
      <c r="C21" s="264"/>
      <c r="D21" s="264"/>
      <c r="E21" s="264"/>
      <c r="F21" s="264"/>
      <c r="G21" s="263"/>
      <c r="H21" s="262"/>
      <c r="I21" s="305">
        <f t="shared" si="0"/>
        <v>0</v>
      </c>
      <c r="J21" s="166">
        <f t="shared" si="1"/>
        <v>0</v>
      </c>
      <c r="K21" s="286">
        <f t="shared" si="2"/>
        <v>0</v>
      </c>
    </row>
    <row r="22" spans="2:11" ht="20" x14ac:dyDescent="0.15">
      <c r="B22" s="179">
        <v>43905</v>
      </c>
      <c r="C22" s="264"/>
      <c r="D22" s="264"/>
      <c r="E22" s="264"/>
      <c r="F22" s="264"/>
      <c r="G22" s="263"/>
      <c r="H22" s="262"/>
      <c r="I22" s="305">
        <f t="shared" si="0"/>
        <v>0</v>
      </c>
      <c r="J22" s="166">
        <f t="shared" si="1"/>
        <v>0</v>
      </c>
      <c r="K22" s="286">
        <f t="shared" si="2"/>
        <v>0</v>
      </c>
    </row>
    <row r="23" spans="2:11" ht="20" x14ac:dyDescent="0.15">
      <c r="B23" s="162">
        <v>43906</v>
      </c>
      <c r="C23" s="222"/>
      <c r="D23" s="222"/>
      <c r="E23" s="222"/>
      <c r="F23" s="222"/>
      <c r="G23" s="219"/>
      <c r="H23" s="218"/>
      <c r="I23" s="305">
        <f t="shared" si="0"/>
        <v>0</v>
      </c>
      <c r="J23" s="166">
        <f t="shared" si="1"/>
        <v>0</v>
      </c>
      <c r="K23" s="286">
        <f t="shared" si="2"/>
        <v>0</v>
      </c>
    </row>
    <row r="24" spans="2:11" ht="20" x14ac:dyDescent="0.15">
      <c r="B24" s="162">
        <v>43907</v>
      </c>
      <c r="C24" s="221"/>
      <c r="D24" s="221"/>
      <c r="E24" s="221"/>
      <c r="F24" s="222"/>
      <c r="G24" s="219"/>
      <c r="H24" s="218"/>
      <c r="I24" s="305">
        <f t="shared" si="0"/>
        <v>0</v>
      </c>
      <c r="J24" s="166">
        <f t="shared" si="1"/>
        <v>0</v>
      </c>
      <c r="K24" s="286">
        <f t="shared" si="2"/>
        <v>0</v>
      </c>
    </row>
    <row r="25" spans="2:11" ht="20" x14ac:dyDescent="0.15">
      <c r="B25" s="162">
        <v>43908</v>
      </c>
      <c r="C25" s="222"/>
      <c r="D25" s="222"/>
      <c r="E25" s="222"/>
      <c r="F25" s="222"/>
      <c r="G25" s="219"/>
      <c r="H25" s="218"/>
      <c r="I25" s="305">
        <f t="shared" si="0"/>
        <v>0</v>
      </c>
      <c r="J25" s="166">
        <f t="shared" si="1"/>
        <v>0</v>
      </c>
      <c r="K25" s="286">
        <f t="shared" si="2"/>
        <v>0</v>
      </c>
    </row>
    <row r="26" spans="2:11" ht="20" x14ac:dyDescent="0.15">
      <c r="B26" s="162">
        <v>43909</v>
      </c>
      <c r="C26" s="220"/>
      <c r="D26" s="220"/>
      <c r="E26" s="220"/>
      <c r="F26" s="220"/>
      <c r="G26" s="219"/>
      <c r="H26" s="218"/>
      <c r="I26" s="305">
        <f t="shared" si="0"/>
        <v>0</v>
      </c>
      <c r="J26" s="166">
        <f t="shared" si="1"/>
        <v>0</v>
      </c>
      <c r="K26" s="286">
        <f t="shared" si="2"/>
        <v>0</v>
      </c>
    </row>
    <row r="27" spans="2:11" ht="20" x14ac:dyDescent="0.15">
      <c r="B27" s="162">
        <v>43910</v>
      </c>
      <c r="C27" s="220"/>
      <c r="D27" s="220"/>
      <c r="E27" s="220"/>
      <c r="F27" s="220"/>
      <c r="G27" s="219"/>
      <c r="H27" s="218"/>
      <c r="I27" s="305">
        <f t="shared" si="0"/>
        <v>0</v>
      </c>
      <c r="J27" s="166">
        <f t="shared" si="1"/>
        <v>0</v>
      </c>
      <c r="K27" s="286">
        <f t="shared" si="2"/>
        <v>0</v>
      </c>
    </row>
    <row r="28" spans="2:11" ht="20" x14ac:dyDescent="0.15">
      <c r="B28" s="179">
        <v>43911</v>
      </c>
      <c r="C28" s="264"/>
      <c r="D28" s="264"/>
      <c r="E28" s="264"/>
      <c r="F28" s="264"/>
      <c r="G28" s="263"/>
      <c r="H28" s="262"/>
      <c r="I28" s="305">
        <f t="shared" si="0"/>
        <v>0</v>
      </c>
      <c r="J28" s="166">
        <f t="shared" si="1"/>
        <v>0</v>
      </c>
      <c r="K28" s="286">
        <f t="shared" si="2"/>
        <v>0</v>
      </c>
    </row>
    <row r="29" spans="2:11" ht="20" x14ac:dyDescent="0.15">
      <c r="B29" s="179">
        <v>43912</v>
      </c>
      <c r="C29" s="264"/>
      <c r="D29" s="264"/>
      <c r="E29" s="264"/>
      <c r="F29" s="264"/>
      <c r="G29" s="263"/>
      <c r="H29" s="262"/>
      <c r="I29" s="305">
        <f t="shared" si="0"/>
        <v>0</v>
      </c>
      <c r="J29" s="166">
        <f t="shared" si="1"/>
        <v>0</v>
      </c>
      <c r="K29" s="286">
        <f t="shared" si="2"/>
        <v>0</v>
      </c>
    </row>
    <row r="30" spans="2:11" ht="20" x14ac:dyDescent="0.15">
      <c r="B30" s="162">
        <v>43913</v>
      </c>
      <c r="C30" s="222"/>
      <c r="D30" s="222"/>
      <c r="E30" s="222"/>
      <c r="F30" s="222"/>
      <c r="G30" s="219"/>
      <c r="H30" s="218"/>
      <c r="I30" s="305">
        <f t="shared" si="0"/>
        <v>0</v>
      </c>
      <c r="J30" s="166">
        <f t="shared" si="1"/>
        <v>0</v>
      </c>
      <c r="K30" s="286">
        <f t="shared" si="2"/>
        <v>0</v>
      </c>
    </row>
    <row r="31" spans="2:11" ht="20" x14ac:dyDescent="0.15">
      <c r="B31" s="162">
        <v>43914</v>
      </c>
      <c r="C31" s="221"/>
      <c r="D31" s="221"/>
      <c r="E31" s="221"/>
      <c r="F31" s="222"/>
      <c r="G31" s="219"/>
      <c r="H31" s="218"/>
      <c r="I31" s="305">
        <f t="shared" si="0"/>
        <v>0</v>
      </c>
      <c r="J31" s="166">
        <f t="shared" si="1"/>
        <v>0</v>
      </c>
      <c r="K31" s="286">
        <f t="shared" si="2"/>
        <v>0</v>
      </c>
    </row>
    <row r="32" spans="2:11" ht="20" x14ac:dyDescent="0.15">
      <c r="B32" s="162">
        <v>43915</v>
      </c>
      <c r="C32" s="222"/>
      <c r="D32" s="222"/>
      <c r="E32" s="222"/>
      <c r="F32" s="222"/>
      <c r="G32" s="219"/>
      <c r="H32" s="218"/>
      <c r="I32" s="305">
        <f t="shared" si="0"/>
        <v>0</v>
      </c>
      <c r="J32" s="166">
        <f t="shared" si="1"/>
        <v>0</v>
      </c>
      <c r="K32" s="286">
        <f t="shared" si="2"/>
        <v>0</v>
      </c>
    </row>
    <row r="33" spans="2:11" ht="20" x14ac:dyDescent="0.15">
      <c r="B33" s="162">
        <v>43916</v>
      </c>
      <c r="C33" s="220"/>
      <c r="D33" s="220"/>
      <c r="E33" s="220"/>
      <c r="F33" s="220"/>
      <c r="G33" s="219"/>
      <c r="H33" s="218"/>
      <c r="I33" s="305">
        <f t="shared" si="0"/>
        <v>0</v>
      </c>
      <c r="J33" s="166">
        <f t="shared" si="1"/>
        <v>0</v>
      </c>
      <c r="K33" s="286">
        <f t="shared" si="2"/>
        <v>0</v>
      </c>
    </row>
    <row r="34" spans="2:11" ht="20" x14ac:dyDescent="0.15">
      <c r="B34" s="162">
        <v>43917</v>
      </c>
      <c r="C34" s="220"/>
      <c r="D34" s="220"/>
      <c r="E34" s="220"/>
      <c r="F34" s="220"/>
      <c r="G34" s="219"/>
      <c r="H34" s="218"/>
      <c r="I34" s="305">
        <f t="shared" si="0"/>
        <v>0</v>
      </c>
      <c r="J34" s="166">
        <f t="shared" si="1"/>
        <v>0</v>
      </c>
      <c r="K34" s="286">
        <f t="shared" si="2"/>
        <v>0</v>
      </c>
    </row>
    <row r="35" spans="2:11" ht="20" x14ac:dyDescent="0.15">
      <c r="B35" s="179">
        <v>43918</v>
      </c>
      <c r="C35" s="264"/>
      <c r="D35" s="264"/>
      <c r="E35" s="264"/>
      <c r="F35" s="264"/>
      <c r="G35" s="263"/>
      <c r="H35" s="262"/>
      <c r="I35" s="305">
        <f t="shared" si="0"/>
        <v>0</v>
      </c>
      <c r="J35" s="166">
        <f t="shared" si="1"/>
        <v>0</v>
      </c>
      <c r="K35" s="286">
        <f t="shared" si="2"/>
        <v>0</v>
      </c>
    </row>
    <row r="36" spans="2:11" ht="20" x14ac:dyDescent="0.15">
      <c r="B36" s="179">
        <v>43919</v>
      </c>
      <c r="C36" s="264"/>
      <c r="D36" s="264"/>
      <c r="E36" s="264"/>
      <c r="F36" s="264"/>
      <c r="G36" s="263"/>
      <c r="H36" s="262"/>
      <c r="I36" s="305">
        <f t="shared" si="0"/>
        <v>0</v>
      </c>
      <c r="J36" s="166">
        <f t="shared" si="1"/>
        <v>0</v>
      </c>
      <c r="K36" s="286">
        <f t="shared" si="2"/>
        <v>0</v>
      </c>
    </row>
    <row r="37" spans="2:11" ht="20" x14ac:dyDescent="0.15">
      <c r="B37" s="162">
        <v>43920</v>
      </c>
      <c r="C37" s="311"/>
      <c r="D37" s="311"/>
      <c r="E37" s="311"/>
      <c r="F37" s="311"/>
      <c r="G37" s="312"/>
      <c r="H37" s="313"/>
      <c r="I37" s="305">
        <f t="shared" si="0"/>
        <v>0</v>
      </c>
      <c r="J37" s="166">
        <f t="shared" si="1"/>
        <v>0</v>
      </c>
      <c r="K37" s="293">
        <f t="shared" si="2"/>
        <v>0</v>
      </c>
    </row>
    <row r="38" spans="2:11" ht="21" thickBot="1" x14ac:dyDescent="0.2">
      <c r="B38" s="232">
        <v>43921</v>
      </c>
      <c r="C38" s="257"/>
      <c r="D38" s="257"/>
      <c r="E38" s="257"/>
      <c r="F38" s="257"/>
      <c r="G38" s="230"/>
      <c r="H38" s="229"/>
      <c r="I38" s="306">
        <f t="shared" si="0"/>
        <v>0</v>
      </c>
      <c r="J38" s="302">
        <f t="shared" si="1"/>
        <v>0</v>
      </c>
      <c r="K38" s="29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300-000000000000}"/>
    <dataValidation allowBlank="1" showInputMessage="1" showErrorMessage="1" prompt="Total Assignable Hours Worked to date are automatically calculated in cell below" sqref="I4 E5" xr:uid="{00000000-0002-0000-1300-000001000000}"/>
    <dataValidation allowBlank="1" showInputMessage="1" showErrorMessage="1" prompt="Total Assignable Hours Worked to date automatically calculated in this cell." sqref="E6 I6" xr:uid="{00000000-0002-0000-1300-000002000000}"/>
    <dataValidation allowBlank="1" showInputMessage="1" showErrorMessage="1" prompt="Assigned Hours Worked are automatically calculated in this column under this heading." sqref="J7:K7" xr:uid="{00000000-0002-0000-1300-000003000000}"/>
    <dataValidation allowBlank="1" showInputMessage="1" showErrorMessage="1" prompt="Enter Assigned Time After School in this column under this heading." sqref="H7 I8:I34" xr:uid="{00000000-0002-0000-1300-000004000000}"/>
    <dataValidation allowBlank="1" showInputMessage="1" showErrorMessage="1" prompt="Enter Date in this column under this heading. Use heading filters to find specific entries" sqref="B7" xr:uid="{00000000-0002-0000-1300-000005000000}"/>
    <dataValidation allowBlank="1" showInputMessage="1" showErrorMessage="1" prompt="Total Hours Worked are automatically calculated in this cell" sqref="C6:D6" xr:uid="{00000000-0002-0000-1300-000006000000}"/>
    <dataValidation allowBlank="1" showInputMessage="1" showErrorMessage="1" prompt="Enter Total Work Week Hours in this cell" sqref="B6" xr:uid="{00000000-0002-0000-1300-000007000000}"/>
    <dataValidation allowBlank="1" showInputMessage="1" showErrorMessage="1" prompt="Regular Hours are automatically calculated in cell below" sqref="C5" xr:uid="{00000000-0002-0000-1300-000008000000}"/>
    <dataValidation allowBlank="1" showInputMessage="1" showErrorMessage="1" prompt="Total Assignable Hours Worked are automatically calculated in cell below" sqref="D5" xr:uid="{00000000-0002-0000-1300-000009000000}"/>
    <dataValidation allowBlank="1" showInputMessage="1" showErrorMessage="1" prompt="Enter Total Assignable Hours in cell below" sqref="B5" xr:uid="{00000000-0002-0000-1300-00000A000000}"/>
    <dataValidation allowBlank="1" showInputMessage="1" showErrorMessage="1" prompt="Enter School Name in this cell" sqref="C3" xr:uid="{00000000-0002-0000-1300-00000B000000}"/>
    <dataValidation allowBlank="1" showInputMessage="1" showErrorMessage="1" prompt="Enter School Name in cell to the right" sqref="B3" xr:uid="{00000000-0002-0000-1300-00000C000000}"/>
    <dataValidation allowBlank="1" showInputMessage="1" showErrorMessage="1" prompt="Enter Teacher's FTE in this cell" sqref="D2" xr:uid="{00000000-0002-0000-1300-00000D000000}"/>
    <dataValidation allowBlank="1" showInputMessage="1" showErrorMessage="1" prompt="Enter Teacher Name in this cell" sqref="C2" xr:uid="{00000000-0002-0000-1300-00000E000000}"/>
    <dataValidation allowBlank="1" showInputMessage="1" showErrorMessage="1" prompt="Enter Teacher Name and FTE in cells to the right" sqref="B2" xr:uid="{00000000-0002-0000-1300-00000F000000}"/>
    <dataValidation allowBlank="1" showInputMessage="1" showErrorMessage="1" prompt="Enter Teacher and School details in cells below" sqref="B1" xr:uid="{00000000-0002-0000-13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300-000011000000}"/>
    <dataValidation allowBlank="1" showErrorMessage="1" sqref="A2:A1048576 F5:G6 I2 L1:L6 I35:I38 N1:N2 M10:Q37 F2:G3 B39:XFD1048576 P7:Q9 J38:Q38 P1:XFD6 R7:XFD38 H30:H32 J8:L37 F38:H38 H16:H18 H23:H25 M5:N7 O1:O7 H9:H12 B8:F38" xr:uid="{00000000-0002-0000-1300-000012000000}"/>
  </dataValidations>
  <hyperlinks>
    <hyperlink ref="I2" location="Summary!A1" display="Summary!A1" xr:uid="{00000000-0004-0000-1300-000000000000}"/>
    <hyperlink ref="I2:I3" location="'Hours Summary'!A1" display="Return to Main" xr:uid="{00000000-0004-0000-1300-000001000000}"/>
    <hyperlink ref="J2" location="'Mon-Day 1-S1'!Print_Titles" display="MON | Day 1 - Sem 1" xr:uid="{00000000-0004-0000-1300-000002000000}"/>
    <hyperlink ref="J3" location="'Tue-Day 2-S1'!Print_Titles" display="TUE | Day 2 - Sem 1" xr:uid="{00000000-0004-0000-1300-000003000000}"/>
    <hyperlink ref="J4" location="'Wed-Day 3-S1'!Print_Titles" display="WED | Day 3 - Sem 1" xr:uid="{00000000-0004-0000-1300-000004000000}"/>
    <hyperlink ref="J5" location="'Thu-Day 4-S1'!Print_Titles" display="THU | Day 4 - Sem 1" xr:uid="{00000000-0004-0000-1300-000005000000}"/>
    <hyperlink ref="J6" location="'Fri-Day 5-S1'!Print_Titles" display="FRI | Day 5 - Sem 1" xr:uid="{00000000-0004-0000-1300-000006000000}"/>
    <hyperlink ref="M2" location="'Day 6'!A1" display="Day 6 - Sem 1" xr:uid="{00000000-0004-0000-1300-000007000000}"/>
    <hyperlink ref="M3" location="'Early Dismissal 1'!A1" display="Early Out 1 - Sem 1" xr:uid="{00000000-0004-0000-1300-000008000000}"/>
    <hyperlink ref="M4" location="'Early Dismissal 2'!A1" display="Early Out 2 - Sem 1" xr:uid="{00000000-0004-0000-1300-000009000000}"/>
    <hyperlink ref="J2:K2" location="'Mon-Day 1'!A1" display="MON | Day 1 - Sem 1" xr:uid="{00000000-0004-0000-1300-00000A000000}"/>
    <hyperlink ref="J3:K3" location="'Tue-Day 2'!A1" display="TUE | Day 2 - Sem 1" xr:uid="{00000000-0004-0000-1300-00000B000000}"/>
    <hyperlink ref="J4:K4" location="'Wed-Day 3'!A1" display="WED | Day 3 - Sem 1" xr:uid="{00000000-0004-0000-1300-00000C000000}"/>
    <hyperlink ref="J5:K5" location="'Thu-Day 4'!A1" display="THU | Day 4 - Sem 1" xr:uid="{00000000-0004-0000-1300-00000D000000}"/>
    <hyperlink ref="J6:K6" location="'Fri-Day 5'!A1" display="FRI | Day 5 - Sem 1" xr:uid="{00000000-0004-0000-1300-00000E000000}"/>
  </hyperlinks>
  <printOptions horizontalCentered="1"/>
  <pageMargins left="0.25" right="0.25" top="0.75" bottom="0.75" header="0.3" footer="0.3"/>
  <pageSetup scale="88"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3EAD1047-3BB0-459E-98B6-C7CA36AE7556}">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4"/>
    <pageSetUpPr fitToPage="1"/>
  </sheetPr>
  <dimension ref="B1:Q38"/>
  <sheetViews>
    <sheetView showGridLines="0" zoomScale="75" zoomScaleNormal="75" workbookViewId="0">
      <pane xSplit="14" ySplit="7" topLeftCell="O23"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 style="207" customWidth="1"/>
    <col min="10" max="10" width="12.1640625" style="147" customWidth="1"/>
    <col min="11" max="11" width="21.1640625" style="147" customWidth="1"/>
    <col min="12" max="12" width="10"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81</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March!B6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SUM(I8:I37)/60</f>
        <v>0</v>
      </c>
      <c r="D6" s="300">
        <f>SUM(K8:K37)</f>
        <v>0</v>
      </c>
      <c r="E6" s="134">
        <f>March!E6+D6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62">
        <v>43922</v>
      </c>
      <c r="C8" s="222"/>
      <c r="D8" s="222"/>
      <c r="E8" s="222"/>
      <c r="F8" s="222"/>
      <c r="G8" s="219"/>
      <c r="H8" s="218"/>
      <c r="I8" s="214">
        <f t="shared" ref="I8:I37" si="0">E8</f>
        <v>0</v>
      </c>
      <c r="J8" s="314">
        <f t="shared" ref="J8:J37" si="1">IFERROR(C8+D8+F8+H8,0)</f>
        <v>0</v>
      </c>
      <c r="K8" s="286">
        <f t="shared" ref="K8:K37" si="2">IFERROR(J8/60,0)</f>
        <v>0</v>
      </c>
      <c r="L8" s="180"/>
    </row>
    <row r="9" spans="2:17" ht="20" x14ac:dyDescent="0.15">
      <c r="B9" s="162">
        <v>43923</v>
      </c>
      <c r="C9" s="222"/>
      <c r="D9" s="222"/>
      <c r="E9" s="222"/>
      <c r="F9" s="222"/>
      <c r="G9" s="219"/>
      <c r="H9" s="218"/>
      <c r="I9" s="214">
        <f t="shared" si="0"/>
        <v>0</v>
      </c>
      <c r="J9" s="314">
        <f t="shared" si="1"/>
        <v>0</v>
      </c>
      <c r="K9" s="286">
        <f t="shared" si="2"/>
        <v>0</v>
      </c>
    </row>
    <row r="10" spans="2:17" ht="20" x14ac:dyDescent="0.15">
      <c r="B10" s="162">
        <v>43924</v>
      </c>
      <c r="C10" s="222"/>
      <c r="D10" s="222"/>
      <c r="E10" s="222"/>
      <c r="F10" s="222"/>
      <c r="G10" s="237"/>
      <c r="H10" s="218"/>
      <c r="I10" s="214">
        <f t="shared" si="0"/>
        <v>0</v>
      </c>
      <c r="J10" s="314">
        <f t="shared" si="1"/>
        <v>0</v>
      </c>
      <c r="K10" s="286">
        <f t="shared" si="2"/>
        <v>0</v>
      </c>
    </row>
    <row r="11" spans="2:17" ht="20" x14ac:dyDescent="0.15">
      <c r="B11" s="179">
        <v>43925</v>
      </c>
      <c r="C11" s="213"/>
      <c r="D11" s="213"/>
      <c r="E11" s="213"/>
      <c r="F11" s="213"/>
      <c r="G11" s="223"/>
      <c r="H11" s="215"/>
      <c r="I11" s="214">
        <f t="shared" si="0"/>
        <v>0</v>
      </c>
      <c r="J11" s="314">
        <f t="shared" si="1"/>
        <v>0</v>
      </c>
      <c r="K11" s="286">
        <f t="shared" si="2"/>
        <v>0</v>
      </c>
    </row>
    <row r="12" spans="2:17" ht="20" x14ac:dyDescent="0.15">
      <c r="B12" s="179">
        <v>43926</v>
      </c>
      <c r="C12" s="213"/>
      <c r="D12" s="213"/>
      <c r="E12" s="213"/>
      <c r="F12" s="213"/>
      <c r="G12" s="223"/>
      <c r="H12" s="215"/>
      <c r="I12" s="214">
        <f t="shared" si="0"/>
        <v>0</v>
      </c>
      <c r="J12" s="314">
        <f t="shared" si="1"/>
        <v>0</v>
      </c>
      <c r="K12" s="286">
        <f t="shared" si="2"/>
        <v>0</v>
      </c>
    </row>
    <row r="13" spans="2:17" ht="20" x14ac:dyDescent="0.15">
      <c r="B13" s="162">
        <v>43927</v>
      </c>
      <c r="C13" s="222"/>
      <c r="D13" s="222"/>
      <c r="E13" s="222"/>
      <c r="F13" s="222"/>
      <c r="G13" s="219"/>
      <c r="H13" s="218"/>
      <c r="I13" s="214">
        <f t="shared" si="0"/>
        <v>0</v>
      </c>
      <c r="J13" s="314">
        <f t="shared" si="1"/>
        <v>0</v>
      </c>
      <c r="K13" s="286">
        <f t="shared" si="2"/>
        <v>0</v>
      </c>
    </row>
    <row r="14" spans="2:17" ht="20" x14ac:dyDescent="0.15">
      <c r="B14" s="162">
        <v>43928</v>
      </c>
      <c r="C14" s="222"/>
      <c r="D14" s="222"/>
      <c r="E14" s="222"/>
      <c r="F14" s="222"/>
      <c r="G14" s="219"/>
      <c r="H14" s="218"/>
      <c r="I14" s="214">
        <f t="shared" si="0"/>
        <v>0</v>
      </c>
      <c r="J14" s="314">
        <f t="shared" si="1"/>
        <v>0</v>
      </c>
      <c r="K14" s="286">
        <f t="shared" si="2"/>
        <v>0</v>
      </c>
    </row>
    <row r="15" spans="2:17" ht="20" x14ac:dyDescent="0.15">
      <c r="B15" s="162">
        <v>43929</v>
      </c>
      <c r="C15" s="222"/>
      <c r="D15" s="222"/>
      <c r="E15" s="222"/>
      <c r="F15" s="222"/>
      <c r="G15" s="219"/>
      <c r="H15" s="218"/>
      <c r="I15" s="214">
        <f t="shared" si="0"/>
        <v>0</v>
      </c>
      <c r="J15" s="314">
        <f t="shared" si="1"/>
        <v>0</v>
      </c>
      <c r="K15" s="286">
        <f t="shared" si="2"/>
        <v>0</v>
      </c>
    </row>
    <row r="16" spans="2:17" ht="20" x14ac:dyDescent="0.15">
      <c r="B16" s="162">
        <v>43930</v>
      </c>
      <c r="C16" s="238"/>
      <c r="D16" s="238"/>
      <c r="E16" s="238"/>
      <c r="F16" s="238"/>
      <c r="G16" s="237"/>
      <c r="H16" s="218"/>
      <c r="I16" s="214">
        <f t="shared" si="0"/>
        <v>0</v>
      </c>
      <c r="J16" s="314">
        <f t="shared" si="1"/>
        <v>0</v>
      </c>
      <c r="K16" s="286">
        <f t="shared" si="2"/>
        <v>0</v>
      </c>
    </row>
    <row r="17" spans="2:11" ht="29.25" customHeight="1" x14ac:dyDescent="0.15">
      <c r="B17" s="179">
        <v>43931</v>
      </c>
      <c r="C17" s="213"/>
      <c r="D17" s="213"/>
      <c r="E17" s="213"/>
      <c r="F17" s="213"/>
      <c r="G17" s="216" t="s">
        <v>130</v>
      </c>
      <c r="H17" s="215"/>
      <c r="I17" s="214">
        <f t="shared" si="0"/>
        <v>0</v>
      </c>
      <c r="J17" s="314">
        <f t="shared" si="1"/>
        <v>0</v>
      </c>
      <c r="K17" s="286">
        <f t="shared" si="2"/>
        <v>0</v>
      </c>
    </row>
    <row r="18" spans="2:11" ht="20" x14ac:dyDescent="0.15">
      <c r="B18" s="179">
        <v>43932</v>
      </c>
      <c r="C18" s="213"/>
      <c r="D18" s="213"/>
      <c r="E18" s="213"/>
      <c r="F18" s="213"/>
      <c r="G18" s="223"/>
      <c r="H18" s="215"/>
      <c r="I18" s="214">
        <f t="shared" si="0"/>
        <v>0</v>
      </c>
      <c r="J18" s="314">
        <f t="shared" si="1"/>
        <v>0</v>
      </c>
      <c r="K18" s="286">
        <f t="shared" si="2"/>
        <v>0</v>
      </c>
    </row>
    <row r="19" spans="2:11" ht="20" x14ac:dyDescent="0.15">
      <c r="B19" s="179">
        <v>43933</v>
      </c>
      <c r="C19" s="213"/>
      <c r="D19" s="213"/>
      <c r="E19" s="213"/>
      <c r="F19" s="213"/>
      <c r="G19" s="223"/>
      <c r="H19" s="215"/>
      <c r="I19" s="214">
        <f t="shared" si="0"/>
        <v>0</v>
      </c>
      <c r="J19" s="314">
        <f t="shared" si="1"/>
        <v>0</v>
      </c>
      <c r="K19" s="286">
        <f t="shared" si="2"/>
        <v>0</v>
      </c>
    </row>
    <row r="20" spans="2:11" ht="28" x14ac:dyDescent="0.15">
      <c r="B20" s="179">
        <v>43934</v>
      </c>
      <c r="C20" s="217"/>
      <c r="D20" s="217"/>
      <c r="E20" s="217"/>
      <c r="F20" s="217"/>
      <c r="G20" s="223" t="s">
        <v>131</v>
      </c>
      <c r="H20" s="215"/>
      <c r="I20" s="214">
        <f t="shared" si="0"/>
        <v>0</v>
      </c>
      <c r="J20" s="314">
        <f t="shared" si="1"/>
        <v>0</v>
      </c>
      <c r="K20" s="286">
        <f t="shared" si="2"/>
        <v>0</v>
      </c>
    </row>
    <row r="21" spans="2:11" ht="20" x14ac:dyDescent="0.15">
      <c r="B21" s="162">
        <v>43935</v>
      </c>
      <c r="C21" s="222"/>
      <c r="D21" s="222"/>
      <c r="E21" s="222"/>
      <c r="F21" s="222"/>
      <c r="G21" s="219"/>
      <c r="H21" s="218"/>
      <c r="I21" s="214">
        <f t="shared" si="0"/>
        <v>0</v>
      </c>
      <c r="J21" s="314">
        <f t="shared" si="1"/>
        <v>0</v>
      </c>
      <c r="K21" s="286">
        <f t="shared" si="2"/>
        <v>0</v>
      </c>
    </row>
    <row r="22" spans="2:11" ht="20" x14ac:dyDescent="0.15">
      <c r="B22" s="162">
        <v>43936</v>
      </c>
      <c r="C22" s="222"/>
      <c r="D22" s="222"/>
      <c r="E22" s="222"/>
      <c r="F22" s="222"/>
      <c r="G22" s="219"/>
      <c r="H22" s="218"/>
      <c r="I22" s="214">
        <f t="shared" si="0"/>
        <v>0</v>
      </c>
      <c r="J22" s="314">
        <f t="shared" si="1"/>
        <v>0</v>
      </c>
      <c r="K22" s="286">
        <f t="shared" si="2"/>
        <v>0</v>
      </c>
    </row>
    <row r="23" spans="2:11" ht="20" x14ac:dyDescent="0.15">
      <c r="B23" s="162">
        <v>43937</v>
      </c>
      <c r="C23" s="238"/>
      <c r="D23" s="238"/>
      <c r="E23" s="238"/>
      <c r="F23" s="238"/>
      <c r="G23" s="237"/>
      <c r="H23" s="218"/>
      <c r="I23" s="214">
        <f t="shared" si="0"/>
        <v>0</v>
      </c>
      <c r="J23" s="314">
        <f t="shared" si="1"/>
        <v>0</v>
      </c>
      <c r="K23" s="286">
        <f t="shared" si="2"/>
        <v>0</v>
      </c>
    </row>
    <row r="24" spans="2:11" ht="20" x14ac:dyDescent="0.15">
      <c r="B24" s="162">
        <v>43938</v>
      </c>
      <c r="C24" s="238"/>
      <c r="D24" s="238"/>
      <c r="E24" s="238"/>
      <c r="F24" s="238"/>
      <c r="G24" s="237"/>
      <c r="H24" s="218"/>
      <c r="I24" s="214">
        <f t="shared" si="0"/>
        <v>0</v>
      </c>
      <c r="J24" s="314">
        <f t="shared" si="1"/>
        <v>0</v>
      </c>
      <c r="K24" s="286">
        <f t="shared" si="2"/>
        <v>0</v>
      </c>
    </row>
    <row r="25" spans="2:11" ht="20" x14ac:dyDescent="0.15">
      <c r="B25" s="179">
        <v>43939</v>
      </c>
      <c r="C25" s="213"/>
      <c r="D25" s="213"/>
      <c r="E25" s="213"/>
      <c r="F25" s="213"/>
      <c r="G25" s="223"/>
      <c r="H25" s="215"/>
      <c r="I25" s="214">
        <f t="shared" si="0"/>
        <v>0</v>
      </c>
      <c r="J25" s="314">
        <f t="shared" si="1"/>
        <v>0</v>
      </c>
      <c r="K25" s="286">
        <f t="shared" si="2"/>
        <v>0</v>
      </c>
    </row>
    <row r="26" spans="2:11" ht="20" x14ac:dyDescent="0.15">
      <c r="B26" s="179">
        <v>43940</v>
      </c>
      <c r="C26" s="213"/>
      <c r="D26" s="213"/>
      <c r="E26" s="213"/>
      <c r="F26" s="213"/>
      <c r="G26" s="223"/>
      <c r="H26" s="215"/>
      <c r="I26" s="214">
        <f t="shared" si="0"/>
        <v>0</v>
      </c>
      <c r="J26" s="314">
        <f t="shared" si="1"/>
        <v>0</v>
      </c>
      <c r="K26" s="286">
        <f t="shared" si="2"/>
        <v>0</v>
      </c>
    </row>
    <row r="27" spans="2:11" ht="20" x14ac:dyDescent="0.15">
      <c r="B27" s="162">
        <v>43941</v>
      </c>
      <c r="C27" s="222"/>
      <c r="D27" s="222"/>
      <c r="E27" s="222"/>
      <c r="F27" s="222"/>
      <c r="G27" s="219"/>
      <c r="H27" s="218"/>
      <c r="I27" s="214">
        <f t="shared" si="0"/>
        <v>0</v>
      </c>
      <c r="J27" s="314">
        <f t="shared" si="1"/>
        <v>0</v>
      </c>
      <c r="K27" s="286">
        <f t="shared" si="2"/>
        <v>0</v>
      </c>
    </row>
    <row r="28" spans="2:11" ht="20" x14ac:dyDescent="0.15">
      <c r="B28" s="162">
        <v>43942</v>
      </c>
      <c r="C28" s="222"/>
      <c r="D28" s="222"/>
      <c r="E28" s="222"/>
      <c r="F28" s="222"/>
      <c r="G28" s="219"/>
      <c r="H28" s="218"/>
      <c r="I28" s="214">
        <f t="shared" si="0"/>
        <v>0</v>
      </c>
      <c r="J28" s="314">
        <f t="shared" si="1"/>
        <v>0</v>
      </c>
      <c r="K28" s="286">
        <f t="shared" si="2"/>
        <v>0</v>
      </c>
    </row>
    <row r="29" spans="2:11" ht="20" x14ac:dyDescent="0.15">
      <c r="B29" s="162">
        <v>43943</v>
      </c>
      <c r="C29" s="222"/>
      <c r="D29" s="222"/>
      <c r="E29" s="222"/>
      <c r="F29" s="222"/>
      <c r="G29" s="219"/>
      <c r="H29" s="218"/>
      <c r="I29" s="214">
        <f t="shared" si="0"/>
        <v>0</v>
      </c>
      <c r="J29" s="314">
        <f t="shared" si="1"/>
        <v>0</v>
      </c>
      <c r="K29" s="286">
        <f t="shared" si="2"/>
        <v>0</v>
      </c>
    </row>
    <row r="30" spans="2:11" ht="20" x14ac:dyDescent="0.15">
      <c r="B30" s="162">
        <v>43944</v>
      </c>
      <c r="C30" s="238"/>
      <c r="D30" s="238"/>
      <c r="E30" s="238"/>
      <c r="F30" s="238"/>
      <c r="G30" s="237"/>
      <c r="H30" s="218"/>
      <c r="I30" s="214">
        <f t="shared" si="0"/>
        <v>0</v>
      </c>
      <c r="J30" s="314">
        <f t="shared" si="1"/>
        <v>0</v>
      </c>
      <c r="K30" s="286">
        <f t="shared" si="2"/>
        <v>0</v>
      </c>
    </row>
    <row r="31" spans="2:11" ht="20" x14ac:dyDescent="0.15">
      <c r="B31" s="162">
        <v>43945</v>
      </c>
      <c r="C31" s="238"/>
      <c r="D31" s="238"/>
      <c r="E31" s="238"/>
      <c r="F31" s="238"/>
      <c r="G31" s="237"/>
      <c r="H31" s="218"/>
      <c r="I31" s="214">
        <f t="shared" si="0"/>
        <v>0</v>
      </c>
      <c r="J31" s="314">
        <f t="shared" si="1"/>
        <v>0</v>
      </c>
      <c r="K31" s="286">
        <f t="shared" si="2"/>
        <v>0</v>
      </c>
    </row>
    <row r="32" spans="2:11" ht="20" x14ac:dyDescent="0.15">
      <c r="B32" s="179">
        <v>43946</v>
      </c>
      <c r="C32" s="213"/>
      <c r="D32" s="213"/>
      <c r="E32" s="213"/>
      <c r="F32" s="213"/>
      <c r="G32" s="223"/>
      <c r="H32" s="215"/>
      <c r="I32" s="214">
        <f t="shared" si="0"/>
        <v>0</v>
      </c>
      <c r="J32" s="314">
        <f t="shared" si="1"/>
        <v>0</v>
      </c>
      <c r="K32" s="286">
        <f t="shared" si="2"/>
        <v>0</v>
      </c>
    </row>
    <row r="33" spans="2:11" ht="20" x14ac:dyDescent="0.15">
      <c r="B33" s="179">
        <v>43947</v>
      </c>
      <c r="C33" s="213"/>
      <c r="D33" s="213"/>
      <c r="E33" s="213"/>
      <c r="F33" s="213"/>
      <c r="G33" s="223"/>
      <c r="H33" s="215"/>
      <c r="I33" s="214">
        <f t="shared" si="0"/>
        <v>0</v>
      </c>
      <c r="J33" s="314">
        <f t="shared" si="1"/>
        <v>0</v>
      </c>
      <c r="K33" s="286">
        <f t="shared" si="2"/>
        <v>0</v>
      </c>
    </row>
    <row r="34" spans="2:11" ht="20" x14ac:dyDescent="0.15">
      <c r="B34" s="162">
        <v>43948</v>
      </c>
      <c r="C34" s="222"/>
      <c r="D34" s="222"/>
      <c r="E34" s="222"/>
      <c r="F34" s="222"/>
      <c r="G34" s="219"/>
      <c r="H34" s="218"/>
      <c r="I34" s="214">
        <f t="shared" si="0"/>
        <v>0</v>
      </c>
      <c r="J34" s="314">
        <f t="shared" si="1"/>
        <v>0</v>
      </c>
      <c r="K34" s="286">
        <f t="shared" si="2"/>
        <v>0</v>
      </c>
    </row>
    <row r="35" spans="2:11" ht="20" x14ac:dyDescent="0.15">
      <c r="B35" s="162">
        <v>43949</v>
      </c>
      <c r="C35" s="222"/>
      <c r="D35" s="222"/>
      <c r="E35" s="222"/>
      <c r="F35" s="222"/>
      <c r="G35" s="219"/>
      <c r="H35" s="218"/>
      <c r="I35" s="214">
        <f t="shared" si="0"/>
        <v>0</v>
      </c>
      <c r="J35" s="314">
        <f t="shared" si="1"/>
        <v>0</v>
      </c>
      <c r="K35" s="286">
        <f t="shared" si="2"/>
        <v>0</v>
      </c>
    </row>
    <row r="36" spans="2:11" ht="20" x14ac:dyDescent="0.15">
      <c r="B36" s="162">
        <v>43950</v>
      </c>
      <c r="C36" s="222"/>
      <c r="D36" s="222"/>
      <c r="E36" s="222"/>
      <c r="F36" s="222"/>
      <c r="G36" s="219"/>
      <c r="H36" s="218"/>
      <c r="I36" s="214">
        <f t="shared" si="0"/>
        <v>0</v>
      </c>
      <c r="J36" s="314">
        <f t="shared" si="1"/>
        <v>0</v>
      </c>
      <c r="K36" s="286">
        <f t="shared" si="2"/>
        <v>0</v>
      </c>
    </row>
    <row r="37" spans="2:11" ht="21" thickBot="1" x14ac:dyDescent="0.2">
      <c r="B37" s="260">
        <v>43951</v>
      </c>
      <c r="C37" s="259"/>
      <c r="D37" s="259"/>
      <c r="E37" s="259"/>
      <c r="F37" s="259"/>
      <c r="G37" s="270"/>
      <c r="H37" s="255"/>
      <c r="I37" s="210">
        <f t="shared" si="0"/>
        <v>0</v>
      </c>
      <c r="J37" s="315">
        <f t="shared" si="1"/>
        <v>0</v>
      </c>
      <c r="K37" s="294">
        <f t="shared" si="2"/>
        <v>0</v>
      </c>
    </row>
    <row r="38" spans="2:11" ht="42" customHeight="1" thickTop="1" x14ac:dyDescent="0.15">
      <c r="B38" s="269"/>
      <c r="C38" s="221"/>
      <c r="D38" s="221"/>
      <c r="E38" s="221"/>
      <c r="F38" s="221"/>
      <c r="G38" s="268"/>
      <c r="H38" s="267"/>
      <c r="I38" s="171"/>
      <c r="J38" s="266"/>
      <c r="K38" s="265"/>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F2:G3 I35:I38 M5:N7 M10:Q37 R7:XFD37 P7:Q9 L38:XFD1048576 P1:XFD6 N1:N2 J8:L37 H34:H36 J38:K38 B39:K1048576 H13:H15 H20:H22 H27:H29 L1:L6 O1:O7 H8:H10 B8:F38" xr:uid="{00000000-0002-0000-14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400-000001000000}"/>
    <dataValidation allowBlank="1" showInputMessage="1" showErrorMessage="1" prompt="Enter Teacher and School details in cells below" sqref="B1" xr:uid="{00000000-0002-0000-1400-000002000000}"/>
    <dataValidation allowBlank="1" showInputMessage="1" showErrorMessage="1" prompt="Enter Teacher Name and FTE in cells to the right" sqref="B2" xr:uid="{00000000-0002-0000-1400-000003000000}"/>
    <dataValidation allowBlank="1" showInputMessage="1" showErrorMessage="1" prompt="Enter Teacher Name in this cell" sqref="C2" xr:uid="{00000000-0002-0000-1400-000004000000}"/>
    <dataValidation allowBlank="1" showInputMessage="1" showErrorMessage="1" prompt="Enter Teacher's FTE in this cell" sqref="D2" xr:uid="{00000000-0002-0000-1400-000005000000}"/>
    <dataValidation allowBlank="1" showInputMessage="1" showErrorMessage="1" prompt="Enter School Name in cell to the right" sqref="B3" xr:uid="{00000000-0002-0000-1400-000006000000}"/>
    <dataValidation allowBlank="1" showInputMessage="1" showErrorMessage="1" prompt="Enter School Name in this cell" sqref="C3" xr:uid="{00000000-0002-0000-1400-000007000000}"/>
    <dataValidation allowBlank="1" showInputMessage="1" showErrorMessage="1" prompt="Enter Total Assignable Hours in cell below" sqref="B5" xr:uid="{00000000-0002-0000-1400-000008000000}"/>
    <dataValidation allowBlank="1" showInputMessage="1" showErrorMessage="1" prompt="Total Assignable Hours Worked are automatically calculated in cell below" sqref="D5" xr:uid="{00000000-0002-0000-1400-000009000000}"/>
    <dataValidation allowBlank="1" showInputMessage="1" showErrorMessage="1" prompt="Regular Hours are automatically calculated in cell below" sqref="C5" xr:uid="{00000000-0002-0000-1400-00000A000000}"/>
    <dataValidation allowBlank="1" showInputMessage="1" showErrorMessage="1" prompt="Enter Total Work Week Hours in this cell" sqref="B6" xr:uid="{00000000-0002-0000-1400-00000B000000}"/>
    <dataValidation allowBlank="1" showInputMessage="1" showErrorMessage="1" prompt="Total Hours Worked are automatically calculated in this cell" sqref="C6:D6" xr:uid="{00000000-0002-0000-1400-00000C000000}"/>
    <dataValidation allowBlank="1" showInputMessage="1" showErrorMessage="1" prompt="Enter Date in this column under this heading. Use heading filters to find specific entries" sqref="B7" xr:uid="{00000000-0002-0000-1400-00000D000000}"/>
    <dataValidation allowBlank="1" showInputMessage="1" showErrorMessage="1" prompt="Enter Assigned Time After School in this column under this heading." sqref="H7 I8:I34" xr:uid="{00000000-0002-0000-1400-00000E000000}"/>
    <dataValidation allowBlank="1" showInputMessage="1" showErrorMessage="1" prompt="Assigned Hours Worked are automatically calculated in this column under this heading." sqref="J7:K7" xr:uid="{00000000-0002-0000-1400-00000F000000}"/>
    <dataValidation allowBlank="1" showInputMessage="1" showErrorMessage="1" prompt="Total Assignable Hours Worked to date automatically calculated in this cell." sqref="E6 I6" xr:uid="{00000000-0002-0000-1400-000010000000}"/>
    <dataValidation allowBlank="1" showInputMessage="1" showErrorMessage="1" prompt="Total Assignable Hours Worked to date are automatically calculated in cell below" sqref="I4 E5" xr:uid="{00000000-0002-0000-1400-000011000000}"/>
    <dataValidation allowBlank="1" showInputMessage="1" showErrorMessage="1" prompt="adsfa" sqref="H2" xr:uid="{00000000-0002-0000-1400-000012000000}"/>
  </dataValidations>
  <hyperlinks>
    <hyperlink ref="I2" location="Summary!A1" display="Summary!A1" xr:uid="{00000000-0004-0000-1400-000000000000}"/>
    <hyperlink ref="I2:I3" location="'Hours Summary'!A1" display="Return to Main" xr:uid="{00000000-0004-0000-1400-000001000000}"/>
    <hyperlink ref="J2" location="'Mon-Day 1-S1'!Print_Titles" display="MON | Day 1 - Sem 1" xr:uid="{00000000-0004-0000-1400-000002000000}"/>
    <hyperlink ref="J3" location="'Tue-Day 2-S1'!Print_Titles" display="TUE | Day 2 - Sem 1" xr:uid="{00000000-0004-0000-1400-000003000000}"/>
    <hyperlink ref="J4" location="'Wed-Day 3-S1'!Print_Titles" display="WED | Day 3 - Sem 1" xr:uid="{00000000-0004-0000-1400-000004000000}"/>
    <hyperlink ref="J5" location="'Thu-Day 4-S1'!Print_Titles" display="THU | Day 4 - Sem 1" xr:uid="{00000000-0004-0000-1400-000005000000}"/>
    <hyperlink ref="J6" location="'Fri-Day 5-S1'!Print_Titles" display="FRI | Day 5 - Sem 1" xr:uid="{00000000-0004-0000-1400-000006000000}"/>
    <hyperlink ref="M2" location="'Day 6'!A1" display="Day 6 - Sem 1" xr:uid="{00000000-0004-0000-1400-000007000000}"/>
    <hyperlink ref="M3" location="'Early Dismissal 1'!A1" display="Early Out 1 - Sem 1" xr:uid="{00000000-0004-0000-1400-000008000000}"/>
    <hyperlink ref="M4" location="'Early Dismissal 2'!A1" display="Early Out 2 - Sem 1" xr:uid="{00000000-0004-0000-1400-000009000000}"/>
    <hyperlink ref="J2:K2" location="'Mon-Day 1'!A1" display="MON | Day 1 - Sem 1" xr:uid="{00000000-0004-0000-1400-00000A000000}"/>
    <hyperlink ref="J3:K3" location="'Tue-Day 2'!A1" display="TUE | Day 2 - Sem 1" xr:uid="{00000000-0004-0000-1400-00000B000000}"/>
    <hyperlink ref="J4:K4" location="'Wed-Day 3'!A1" display="WED | Day 3 - Sem 1" xr:uid="{00000000-0004-0000-1400-00000C000000}"/>
    <hyperlink ref="J5:K5" location="'Thu-Day 4'!A1" display="THU | Day 4 - Sem 1" xr:uid="{00000000-0004-0000-1400-00000D000000}"/>
    <hyperlink ref="J6:K6" location="'Fri-Day 5'!A1" display="FRI | Day 5 - Sem 1" xr:uid="{00000000-0004-0000-1400-00000E000000}"/>
  </hyperlinks>
  <printOptions horizontalCentered="1"/>
  <pageMargins left="0.25" right="0.25" top="0.75" bottom="0.75" header="0.3" footer="0.3"/>
  <pageSetup scale="88"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AA992996-29DB-44E5-B694-F87D7E976123}">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4"/>
    <pageSetUpPr fitToPage="1"/>
  </sheetPr>
  <dimension ref="B1:Q39"/>
  <sheetViews>
    <sheetView showGridLines="0" zoomScale="75" zoomScaleNormal="75" workbookViewId="0">
      <pane xSplit="14" ySplit="7" topLeftCell="O22"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7.1640625" style="207" customWidth="1"/>
    <col min="10" max="10" width="12.1640625" style="147" customWidth="1"/>
    <col min="11" max="11" width="21"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82</v>
      </c>
      <c r="C1" s="449"/>
      <c r="D1" s="449"/>
      <c r="E1" s="449"/>
      <c r="F1" s="449"/>
      <c r="G1" s="449"/>
      <c r="H1" s="449"/>
      <c r="I1" s="450"/>
      <c r="J1" s="423" t="s">
        <v>20</v>
      </c>
      <c r="K1" s="424"/>
      <c r="L1" s="206" t="s">
        <v>17</v>
      </c>
      <c r="M1" s="118" t="s">
        <v>20</v>
      </c>
      <c r="N1" s="206" t="s">
        <v>17</v>
      </c>
      <c r="O1" s="181"/>
    </row>
    <row r="2" spans="2:17" ht="46.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46.5"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April!B6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April!E6+D6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62">
        <v>43952</v>
      </c>
      <c r="C8" s="222"/>
      <c r="D8" s="222"/>
      <c r="E8" s="222"/>
      <c r="F8" s="222"/>
      <c r="G8" s="219"/>
      <c r="H8" s="273"/>
      <c r="I8" s="169">
        <f t="shared" ref="I8:I38" si="0">E8</f>
        <v>0</v>
      </c>
      <c r="J8" s="321">
        <f t="shared" ref="J8:J38" si="1">IFERROR(C8+D8+F8+H8,0)</f>
        <v>0</v>
      </c>
      <c r="K8" s="286">
        <f t="shared" ref="K8:K38" si="2">IFERROR(J8/60,0)</f>
        <v>0</v>
      </c>
      <c r="L8" s="180"/>
    </row>
    <row r="9" spans="2:17" ht="20" x14ac:dyDescent="0.15">
      <c r="B9" s="179">
        <v>43953</v>
      </c>
      <c r="C9" s="213"/>
      <c r="D9" s="213"/>
      <c r="E9" s="213"/>
      <c r="F9" s="213"/>
      <c r="G9" s="223"/>
      <c r="H9" s="274"/>
      <c r="I9" s="169">
        <f t="shared" si="0"/>
        <v>0</v>
      </c>
      <c r="J9" s="321">
        <f t="shared" si="1"/>
        <v>0</v>
      </c>
      <c r="K9" s="286">
        <f t="shared" si="2"/>
        <v>0</v>
      </c>
    </row>
    <row r="10" spans="2:17" ht="20" x14ac:dyDescent="0.15">
      <c r="B10" s="179">
        <v>43954</v>
      </c>
      <c r="C10" s="213"/>
      <c r="D10" s="213"/>
      <c r="E10" s="213"/>
      <c r="F10" s="213"/>
      <c r="G10" s="223"/>
      <c r="H10" s="274"/>
      <c r="I10" s="169">
        <f t="shared" si="0"/>
        <v>0</v>
      </c>
      <c r="J10" s="321">
        <f t="shared" si="1"/>
        <v>0</v>
      </c>
      <c r="K10" s="286">
        <f t="shared" si="2"/>
        <v>0</v>
      </c>
    </row>
    <row r="11" spans="2:17" ht="20" x14ac:dyDescent="0.15">
      <c r="B11" s="162">
        <v>43955</v>
      </c>
      <c r="C11" s="238"/>
      <c r="D11" s="238"/>
      <c r="E11" s="238"/>
      <c r="F11" s="238"/>
      <c r="G11" s="219"/>
      <c r="H11" s="273"/>
      <c r="I11" s="169">
        <f t="shared" si="0"/>
        <v>0</v>
      </c>
      <c r="J11" s="321">
        <f t="shared" si="1"/>
        <v>0</v>
      </c>
      <c r="K11" s="286">
        <f t="shared" si="2"/>
        <v>0</v>
      </c>
    </row>
    <row r="12" spans="2:17" ht="20" x14ac:dyDescent="0.15">
      <c r="B12" s="162">
        <v>43956</v>
      </c>
      <c r="C12" s="238"/>
      <c r="D12" s="238"/>
      <c r="E12" s="238"/>
      <c r="F12" s="222"/>
      <c r="G12" s="219"/>
      <c r="H12" s="273"/>
      <c r="I12" s="169">
        <f t="shared" si="0"/>
        <v>0</v>
      </c>
      <c r="J12" s="321">
        <f t="shared" si="1"/>
        <v>0</v>
      </c>
      <c r="K12" s="286">
        <f t="shared" si="2"/>
        <v>0</v>
      </c>
    </row>
    <row r="13" spans="2:17" ht="20" x14ac:dyDescent="0.15">
      <c r="B13" s="162">
        <v>43957</v>
      </c>
      <c r="C13" s="238"/>
      <c r="D13" s="238"/>
      <c r="E13" s="238"/>
      <c r="F13" s="238"/>
      <c r="G13" s="219"/>
      <c r="H13" s="273"/>
      <c r="I13" s="169">
        <f t="shared" si="0"/>
        <v>0</v>
      </c>
      <c r="J13" s="321">
        <f t="shared" si="1"/>
        <v>0</v>
      </c>
      <c r="K13" s="286">
        <f t="shared" si="2"/>
        <v>0</v>
      </c>
    </row>
    <row r="14" spans="2:17" ht="20" x14ac:dyDescent="0.15">
      <c r="B14" s="162">
        <v>43958</v>
      </c>
      <c r="C14" s="238"/>
      <c r="D14" s="238"/>
      <c r="E14" s="238"/>
      <c r="F14" s="222"/>
      <c r="G14" s="219"/>
      <c r="H14" s="273"/>
      <c r="I14" s="169">
        <f t="shared" si="0"/>
        <v>0</v>
      </c>
      <c r="J14" s="321">
        <f t="shared" si="1"/>
        <v>0</v>
      </c>
      <c r="K14" s="286">
        <f t="shared" si="2"/>
        <v>0</v>
      </c>
    </row>
    <row r="15" spans="2:17" ht="20" x14ac:dyDescent="0.15">
      <c r="B15" s="162">
        <v>43959</v>
      </c>
      <c r="C15" s="238"/>
      <c r="D15" s="238"/>
      <c r="E15" s="238"/>
      <c r="F15" s="238"/>
      <c r="G15" s="219"/>
      <c r="H15" s="273"/>
      <c r="I15" s="169">
        <f t="shared" si="0"/>
        <v>0</v>
      </c>
      <c r="J15" s="321">
        <f t="shared" si="1"/>
        <v>0</v>
      </c>
      <c r="K15" s="286">
        <f t="shared" si="2"/>
        <v>0</v>
      </c>
    </row>
    <row r="16" spans="2:17" ht="20" x14ac:dyDescent="0.15">
      <c r="B16" s="179">
        <v>43960</v>
      </c>
      <c r="C16" s="213"/>
      <c r="D16" s="213"/>
      <c r="E16" s="213"/>
      <c r="F16" s="213"/>
      <c r="G16" s="223"/>
      <c r="H16" s="274"/>
      <c r="I16" s="169">
        <f t="shared" si="0"/>
        <v>0</v>
      </c>
      <c r="J16" s="321">
        <f t="shared" si="1"/>
        <v>0</v>
      </c>
      <c r="K16" s="286">
        <f t="shared" si="2"/>
        <v>0</v>
      </c>
    </row>
    <row r="17" spans="2:11" ht="20" x14ac:dyDescent="0.15">
      <c r="B17" s="179">
        <v>43961</v>
      </c>
      <c r="C17" s="213"/>
      <c r="D17" s="213"/>
      <c r="E17" s="213"/>
      <c r="F17" s="213"/>
      <c r="G17" s="223"/>
      <c r="H17" s="274"/>
      <c r="I17" s="169">
        <f t="shared" si="0"/>
        <v>0</v>
      </c>
      <c r="J17" s="321">
        <f t="shared" si="1"/>
        <v>0</v>
      </c>
      <c r="K17" s="286">
        <f t="shared" si="2"/>
        <v>0</v>
      </c>
    </row>
    <row r="18" spans="2:11" ht="20" x14ac:dyDescent="0.15">
      <c r="B18" s="162">
        <v>43962</v>
      </c>
      <c r="C18" s="238"/>
      <c r="D18" s="238"/>
      <c r="E18" s="238"/>
      <c r="F18" s="238"/>
      <c r="G18" s="219"/>
      <c r="H18" s="273"/>
      <c r="I18" s="169">
        <f t="shared" si="0"/>
        <v>0</v>
      </c>
      <c r="J18" s="321">
        <f t="shared" si="1"/>
        <v>0</v>
      </c>
      <c r="K18" s="286">
        <f t="shared" si="2"/>
        <v>0</v>
      </c>
    </row>
    <row r="19" spans="2:11" ht="20" x14ac:dyDescent="0.15">
      <c r="B19" s="162">
        <v>43963</v>
      </c>
      <c r="C19" s="238"/>
      <c r="D19" s="238"/>
      <c r="E19" s="238"/>
      <c r="F19" s="222"/>
      <c r="G19" s="219"/>
      <c r="H19" s="273"/>
      <c r="I19" s="169">
        <f t="shared" si="0"/>
        <v>0</v>
      </c>
      <c r="J19" s="321">
        <f t="shared" si="1"/>
        <v>0</v>
      </c>
      <c r="K19" s="286">
        <f t="shared" si="2"/>
        <v>0</v>
      </c>
    </row>
    <row r="20" spans="2:11" ht="20" x14ac:dyDescent="0.15">
      <c r="B20" s="162">
        <v>43964</v>
      </c>
      <c r="C20" s="238"/>
      <c r="D20" s="238"/>
      <c r="E20" s="238"/>
      <c r="F20" s="238"/>
      <c r="G20" s="219"/>
      <c r="H20" s="273"/>
      <c r="I20" s="169">
        <f t="shared" si="0"/>
        <v>0</v>
      </c>
      <c r="J20" s="321">
        <f t="shared" si="1"/>
        <v>0</v>
      </c>
      <c r="K20" s="286">
        <f t="shared" si="2"/>
        <v>0</v>
      </c>
    </row>
    <row r="21" spans="2:11" ht="20" x14ac:dyDescent="0.15">
      <c r="B21" s="162">
        <v>43965</v>
      </c>
      <c r="C21" s="238"/>
      <c r="D21" s="238"/>
      <c r="E21" s="238"/>
      <c r="F21" s="238"/>
      <c r="G21" s="219"/>
      <c r="H21" s="273"/>
      <c r="I21" s="169">
        <f t="shared" si="0"/>
        <v>0</v>
      </c>
      <c r="J21" s="321">
        <f t="shared" si="1"/>
        <v>0</v>
      </c>
      <c r="K21" s="286">
        <f t="shared" si="2"/>
        <v>0</v>
      </c>
    </row>
    <row r="22" spans="2:11" ht="20" x14ac:dyDescent="0.15">
      <c r="B22" s="162">
        <v>43966</v>
      </c>
      <c r="C22" s="238"/>
      <c r="D22" s="238"/>
      <c r="E22" s="238"/>
      <c r="F22" s="238"/>
      <c r="G22" s="219"/>
      <c r="H22" s="273"/>
      <c r="I22" s="169">
        <f t="shared" si="0"/>
        <v>0</v>
      </c>
      <c r="J22" s="321">
        <f t="shared" si="1"/>
        <v>0</v>
      </c>
      <c r="K22" s="286">
        <f t="shared" si="2"/>
        <v>0</v>
      </c>
    </row>
    <row r="23" spans="2:11" ht="20" x14ac:dyDescent="0.15">
      <c r="B23" s="179">
        <v>43967</v>
      </c>
      <c r="C23" s="213"/>
      <c r="D23" s="213"/>
      <c r="E23" s="213"/>
      <c r="F23" s="213"/>
      <c r="G23" s="223"/>
      <c r="H23" s="274"/>
      <c r="I23" s="169">
        <f t="shared" si="0"/>
        <v>0</v>
      </c>
      <c r="J23" s="321">
        <f t="shared" si="1"/>
        <v>0</v>
      </c>
      <c r="K23" s="286">
        <f t="shared" si="2"/>
        <v>0</v>
      </c>
    </row>
    <row r="24" spans="2:11" ht="20" x14ac:dyDescent="0.15">
      <c r="B24" s="179">
        <v>43968</v>
      </c>
      <c r="C24" s="213"/>
      <c r="D24" s="213"/>
      <c r="E24" s="213"/>
      <c r="F24" s="213"/>
      <c r="G24" s="223"/>
      <c r="H24" s="274"/>
      <c r="I24" s="169">
        <f t="shared" si="0"/>
        <v>0</v>
      </c>
      <c r="J24" s="321">
        <f t="shared" si="1"/>
        <v>0</v>
      </c>
      <c r="K24" s="286">
        <f t="shared" si="2"/>
        <v>0</v>
      </c>
    </row>
    <row r="25" spans="2:11" ht="28" x14ac:dyDescent="0.15">
      <c r="B25" s="179">
        <v>43969</v>
      </c>
      <c r="C25" s="213"/>
      <c r="D25" s="213"/>
      <c r="E25" s="213"/>
      <c r="F25" s="213"/>
      <c r="G25" s="223" t="s">
        <v>94</v>
      </c>
      <c r="H25" s="274"/>
      <c r="I25" s="169">
        <f t="shared" si="0"/>
        <v>0</v>
      </c>
      <c r="J25" s="321">
        <f t="shared" si="1"/>
        <v>0</v>
      </c>
      <c r="K25" s="286">
        <f t="shared" si="2"/>
        <v>0</v>
      </c>
    </row>
    <row r="26" spans="2:11" ht="20" x14ac:dyDescent="0.15">
      <c r="B26" s="162">
        <v>43970</v>
      </c>
      <c r="C26" s="238"/>
      <c r="D26" s="238"/>
      <c r="E26" s="238"/>
      <c r="F26" s="238"/>
      <c r="G26" s="219"/>
      <c r="H26" s="273"/>
      <c r="I26" s="169">
        <f t="shared" si="0"/>
        <v>0</v>
      </c>
      <c r="J26" s="321">
        <f t="shared" si="1"/>
        <v>0</v>
      </c>
      <c r="K26" s="286">
        <f t="shared" si="2"/>
        <v>0</v>
      </c>
    </row>
    <row r="27" spans="2:11" ht="20" x14ac:dyDescent="0.15">
      <c r="B27" s="162">
        <v>43971</v>
      </c>
      <c r="C27" s="238"/>
      <c r="D27" s="238"/>
      <c r="E27" s="238"/>
      <c r="F27" s="222"/>
      <c r="G27" s="219"/>
      <c r="H27" s="273"/>
      <c r="I27" s="169">
        <f t="shared" si="0"/>
        <v>0</v>
      </c>
      <c r="J27" s="321">
        <f t="shared" si="1"/>
        <v>0</v>
      </c>
      <c r="K27" s="286">
        <f t="shared" si="2"/>
        <v>0</v>
      </c>
    </row>
    <row r="28" spans="2:11" ht="20" x14ac:dyDescent="0.15">
      <c r="B28" s="162">
        <v>43972</v>
      </c>
      <c r="C28" s="238"/>
      <c r="D28" s="238"/>
      <c r="E28" s="238"/>
      <c r="F28" s="238"/>
      <c r="G28" s="219"/>
      <c r="H28" s="273"/>
      <c r="I28" s="169">
        <f t="shared" si="0"/>
        <v>0</v>
      </c>
      <c r="J28" s="321">
        <f t="shared" si="1"/>
        <v>0</v>
      </c>
      <c r="K28" s="286">
        <f t="shared" si="2"/>
        <v>0</v>
      </c>
    </row>
    <row r="29" spans="2:11" ht="20" x14ac:dyDescent="0.15">
      <c r="B29" s="162">
        <v>43973</v>
      </c>
      <c r="C29" s="238"/>
      <c r="D29" s="238"/>
      <c r="E29" s="238"/>
      <c r="F29" s="238"/>
      <c r="G29" s="219"/>
      <c r="H29" s="273"/>
      <c r="I29" s="169">
        <f t="shared" si="0"/>
        <v>0</v>
      </c>
      <c r="J29" s="321">
        <f t="shared" si="1"/>
        <v>0</v>
      </c>
      <c r="K29" s="286">
        <f t="shared" si="2"/>
        <v>0</v>
      </c>
    </row>
    <row r="30" spans="2:11" ht="20" x14ac:dyDescent="0.15">
      <c r="B30" s="179">
        <v>43974</v>
      </c>
      <c r="C30" s="213"/>
      <c r="D30" s="213"/>
      <c r="E30" s="213"/>
      <c r="F30" s="213"/>
      <c r="G30" s="223"/>
      <c r="H30" s="274"/>
      <c r="I30" s="169">
        <f t="shared" si="0"/>
        <v>0</v>
      </c>
      <c r="J30" s="321">
        <f t="shared" si="1"/>
        <v>0</v>
      </c>
      <c r="K30" s="286">
        <f t="shared" si="2"/>
        <v>0</v>
      </c>
    </row>
    <row r="31" spans="2:11" ht="20" x14ac:dyDescent="0.15">
      <c r="B31" s="179">
        <v>43975</v>
      </c>
      <c r="C31" s="213"/>
      <c r="D31" s="213"/>
      <c r="E31" s="213"/>
      <c r="F31" s="213"/>
      <c r="G31" s="223"/>
      <c r="H31" s="274"/>
      <c r="I31" s="169">
        <f t="shared" si="0"/>
        <v>0</v>
      </c>
      <c r="J31" s="321">
        <f t="shared" si="1"/>
        <v>0</v>
      </c>
      <c r="K31" s="286">
        <f t="shared" si="2"/>
        <v>0</v>
      </c>
    </row>
    <row r="32" spans="2:11" ht="20" x14ac:dyDescent="0.15">
      <c r="B32" s="162">
        <v>43976</v>
      </c>
      <c r="C32" s="238"/>
      <c r="D32" s="238"/>
      <c r="E32" s="238"/>
      <c r="F32" s="238"/>
      <c r="G32" s="219"/>
      <c r="H32" s="273"/>
      <c r="I32" s="169">
        <f t="shared" si="0"/>
        <v>0</v>
      </c>
      <c r="J32" s="321">
        <f t="shared" si="1"/>
        <v>0</v>
      </c>
      <c r="K32" s="286">
        <f t="shared" si="2"/>
        <v>0</v>
      </c>
    </row>
    <row r="33" spans="2:11" ht="20" x14ac:dyDescent="0.15">
      <c r="B33" s="162">
        <v>43977</v>
      </c>
      <c r="C33" s="238"/>
      <c r="D33" s="238"/>
      <c r="E33" s="238"/>
      <c r="F33" s="222"/>
      <c r="G33" s="219"/>
      <c r="H33" s="273"/>
      <c r="I33" s="169">
        <f t="shared" si="0"/>
        <v>0</v>
      </c>
      <c r="J33" s="321">
        <f t="shared" si="1"/>
        <v>0</v>
      </c>
      <c r="K33" s="286">
        <f t="shared" si="2"/>
        <v>0</v>
      </c>
    </row>
    <row r="34" spans="2:11" ht="20" x14ac:dyDescent="0.15">
      <c r="B34" s="162">
        <v>43978</v>
      </c>
      <c r="C34" s="238"/>
      <c r="D34" s="238"/>
      <c r="E34" s="238"/>
      <c r="F34" s="238"/>
      <c r="G34" s="219"/>
      <c r="H34" s="273"/>
      <c r="I34" s="169">
        <f t="shared" si="0"/>
        <v>0</v>
      </c>
      <c r="J34" s="321">
        <f t="shared" si="1"/>
        <v>0</v>
      </c>
      <c r="K34" s="286">
        <f t="shared" si="2"/>
        <v>0</v>
      </c>
    </row>
    <row r="35" spans="2:11" ht="20" x14ac:dyDescent="0.15">
      <c r="B35" s="162">
        <v>43979</v>
      </c>
      <c r="C35" s="238"/>
      <c r="D35" s="238"/>
      <c r="E35" s="238"/>
      <c r="F35" s="238"/>
      <c r="G35" s="219"/>
      <c r="H35" s="273"/>
      <c r="I35" s="214">
        <f t="shared" si="0"/>
        <v>0</v>
      </c>
      <c r="J35" s="321">
        <f t="shared" si="1"/>
        <v>0</v>
      </c>
      <c r="K35" s="286">
        <f t="shared" si="2"/>
        <v>0</v>
      </c>
    </row>
    <row r="36" spans="2:11" ht="20" x14ac:dyDescent="0.15">
      <c r="B36" s="162">
        <v>43980</v>
      </c>
      <c r="C36" s="238"/>
      <c r="D36" s="238"/>
      <c r="E36" s="238"/>
      <c r="F36" s="238"/>
      <c r="G36" s="219"/>
      <c r="H36" s="273"/>
      <c r="I36" s="214">
        <f t="shared" si="0"/>
        <v>0</v>
      </c>
      <c r="J36" s="321">
        <f t="shared" si="1"/>
        <v>0</v>
      </c>
      <c r="K36" s="286">
        <f t="shared" si="2"/>
        <v>0</v>
      </c>
    </row>
    <row r="37" spans="2:11" ht="20" x14ac:dyDescent="0.15">
      <c r="B37" s="179">
        <v>43981</v>
      </c>
      <c r="C37" s="213"/>
      <c r="D37" s="213"/>
      <c r="E37" s="213"/>
      <c r="F37" s="213"/>
      <c r="G37" s="223"/>
      <c r="H37" s="274"/>
      <c r="I37" s="214">
        <f t="shared" si="0"/>
        <v>0</v>
      </c>
      <c r="J37" s="321">
        <f t="shared" si="1"/>
        <v>0</v>
      </c>
      <c r="K37" s="291">
        <f t="shared" si="2"/>
        <v>0</v>
      </c>
    </row>
    <row r="38" spans="2:11" ht="21" thickBot="1" x14ac:dyDescent="0.2">
      <c r="B38" s="251">
        <v>43982</v>
      </c>
      <c r="C38" s="250"/>
      <c r="D38" s="250"/>
      <c r="E38" s="250"/>
      <c r="F38" s="250"/>
      <c r="G38" s="319"/>
      <c r="H38" s="320"/>
      <c r="I38" s="210">
        <f t="shared" si="0"/>
        <v>0</v>
      </c>
      <c r="J38" s="322">
        <f t="shared" si="1"/>
        <v>0</v>
      </c>
      <c r="K38" s="29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500-000000000000}"/>
    <dataValidation allowBlank="1" showInputMessage="1" showErrorMessage="1" prompt="Total Assignable Hours Worked to date are automatically calculated in cell below" sqref="I4 E5" xr:uid="{00000000-0002-0000-1500-000001000000}"/>
    <dataValidation allowBlank="1" showInputMessage="1" showErrorMessage="1" prompt="Total Assignable Hours Worked to date automatically calculated in this cell." sqref="E6 I6" xr:uid="{00000000-0002-0000-1500-000002000000}"/>
    <dataValidation allowBlank="1" showInputMessage="1" showErrorMessage="1" prompt="Assigned Hours Worked are automatically calculated in this column under this heading." sqref="J7:K7" xr:uid="{00000000-0002-0000-1500-000003000000}"/>
    <dataValidation allowBlank="1" showInputMessage="1" showErrorMessage="1" prompt="Enter Assigned Time After School in this column under this heading." sqref="H7 I8:I34" xr:uid="{00000000-0002-0000-1500-000004000000}"/>
    <dataValidation allowBlank="1" showInputMessage="1" showErrorMessage="1" prompt="Enter Date in this column under this heading. Use heading filters to find specific entries" sqref="B7" xr:uid="{00000000-0002-0000-1500-000005000000}"/>
    <dataValidation allowBlank="1" showInputMessage="1" showErrorMessage="1" prompt="Total Hours Worked are automatically calculated in this cell" sqref="C6:D6" xr:uid="{00000000-0002-0000-1500-000006000000}"/>
    <dataValidation allowBlank="1" showInputMessage="1" showErrorMessage="1" prompt="Enter Total Work Week Hours in this cell" sqref="B6" xr:uid="{00000000-0002-0000-1500-000007000000}"/>
    <dataValidation allowBlank="1" showInputMessage="1" showErrorMessage="1" prompt="Regular Hours are automatically calculated in cell below" sqref="C5" xr:uid="{00000000-0002-0000-1500-000008000000}"/>
    <dataValidation allowBlank="1" showInputMessage="1" showErrorMessage="1" prompt="Total Assignable Hours Worked are automatically calculated in cell below" sqref="D5" xr:uid="{00000000-0002-0000-1500-000009000000}"/>
    <dataValidation allowBlank="1" showInputMessage="1" showErrorMessage="1" prompt="Enter Total Assignable Hours in cell below" sqref="B5" xr:uid="{00000000-0002-0000-1500-00000A000000}"/>
    <dataValidation allowBlank="1" showInputMessage="1" showErrorMessage="1" prompt="Enter School Name in this cell" sqref="C3" xr:uid="{00000000-0002-0000-1500-00000B000000}"/>
    <dataValidation allowBlank="1" showInputMessage="1" showErrorMessage="1" prompt="Enter School Name in cell to the right" sqref="B3" xr:uid="{00000000-0002-0000-1500-00000C000000}"/>
    <dataValidation allowBlank="1" showInputMessage="1" showErrorMessage="1" prompt="Enter Teacher's FTE in this cell" sqref="D2" xr:uid="{00000000-0002-0000-1500-00000D000000}"/>
    <dataValidation allowBlank="1" showInputMessage="1" showErrorMessage="1" prompt="Enter Teacher Name in this cell" sqref="C2" xr:uid="{00000000-0002-0000-1500-00000E000000}"/>
    <dataValidation allowBlank="1" showInputMessage="1" showErrorMessage="1" prompt="Enter Teacher Name and FTE in cells to the right" sqref="B2" xr:uid="{00000000-0002-0000-1500-00000F000000}"/>
    <dataValidation allowBlank="1" showInputMessage="1" showErrorMessage="1" prompt="Enter Teacher and School details in cells below" sqref="B1" xr:uid="{00000000-0002-0000-15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500-000011000000}"/>
    <dataValidation allowBlank="1" showErrorMessage="1" sqref="A2:A1048576 F5:G6 I2 J38:Q38 F2:G3 N1:O2 M10:Q37 L1:L6 C39:XFD1048576 P7:Q9 I35:I38 P1:XFD6 R7:XFD38 M5:N7 J8:L37 O3:O7 B8:B1048576 H8 C8:F38" xr:uid="{00000000-0002-0000-1500-000012000000}"/>
  </dataValidations>
  <hyperlinks>
    <hyperlink ref="I2" location="Summary!A1" display="Summary!A1" xr:uid="{00000000-0004-0000-1500-000000000000}"/>
    <hyperlink ref="I2:I3" location="'Hours Summary'!A1" display="Return to Main" xr:uid="{00000000-0004-0000-1500-000001000000}"/>
    <hyperlink ref="J2" location="'Mon-Day 1-S1'!Print_Titles" display="MON | Day 1 - Sem 1" xr:uid="{00000000-0004-0000-1500-000002000000}"/>
    <hyperlink ref="J3" location="'Tue-Day 2-S1'!Print_Titles" display="TUE | Day 2 - Sem 1" xr:uid="{00000000-0004-0000-1500-000003000000}"/>
    <hyperlink ref="J4" location="'Wed-Day 3-S1'!Print_Titles" display="WED | Day 3 - Sem 1" xr:uid="{00000000-0004-0000-1500-000004000000}"/>
    <hyperlink ref="J5" location="'Thu-Day 4-S1'!Print_Titles" display="THU | Day 4 - Sem 1" xr:uid="{00000000-0004-0000-1500-000005000000}"/>
    <hyperlink ref="J6" location="'Fri-Day 5-S1'!Print_Titles" display="FRI | Day 5 - Sem 1" xr:uid="{00000000-0004-0000-1500-000006000000}"/>
    <hyperlink ref="M2" location="'Day 6'!A1" display="Day 6 - Sem 1" xr:uid="{00000000-0004-0000-1500-000007000000}"/>
    <hyperlink ref="M3" location="'Early Dismissal 1'!A1" display="Early Out 1 - Sem 1" xr:uid="{00000000-0004-0000-1500-000008000000}"/>
    <hyperlink ref="M4" location="'Early Dismissal 2'!A1" display="Early Out 2 - Sem 1" xr:uid="{00000000-0004-0000-1500-000009000000}"/>
    <hyperlink ref="J2:K2" location="'Mon-Day 1'!A1" display="MON | Day 1 - Sem 1" xr:uid="{00000000-0004-0000-1500-00000A000000}"/>
    <hyperlink ref="J3:K3" location="'Tue-Day 2'!A1" display="TUE | Day 2 - Sem 1" xr:uid="{00000000-0004-0000-1500-00000B000000}"/>
    <hyperlink ref="J4:K4" location="'Wed-Day 3'!A1" display="WED | Day 3 - Sem 1" xr:uid="{00000000-0004-0000-1500-00000C000000}"/>
    <hyperlink ref="J5:K5" location="'Thu-Day 4'!A1" display="THU | Day 4 - Sem 1" xr:uid="{00000000-0004-0000-1500-00000D000000}"/>
    <hyperlink ref="J6:K6" location="'Fri-Day 5'!A1" display="FRI | Day 5 - Sem 1" xr:uid="{00000000-0004-0000-15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8838BB82-CBCB-4D22-B5F4-E447773ADE69}">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4"/>
    <pageSetUpPr fitToPage="1"/>
  </sheetPr>
  <dimension ref="B1:Q38"/>
  <sheetViews>
    <sheetView showGridLines="0" zoomScale="75" zoomScaleNormal="75" workbookViewId="0">
      <pane xSplit="14" ySplit="7" topLeftCell="O23" activePane="bottomRight" state="frozen"/>
      <selection activeCell="C8" sqref="C8"/>
      <selection pane="topRight" activeCell="C8" sqref="C8"/>
      <selection pane="bottomLeft" activeCell="C8" sqref="C8"/>
      <selection pane="bottomRight" activeCell="D2" sqref="D2"/>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6.83203125" style="207" customWidth="1"/>
    <col min="10" max="10" width="12.1640625" style="147" customWidth="1"/>
    <col min="11" max="11" width="20.66406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83</v>
      </c>
      <c r="C1" s="449"/>
      <c r="D1" s="449"/>
      <c r="E1" s="449"/>
      <c r="F1" s="449"/>
      <c r="G1" s="449"/>
      <c r="H1" s="449"/>
      <c r="I1" s="450"/>
      <c r="J1" s="423" t="s">
        <v>20</v>
      </c>
      <c r="K1" s="424"/>
      <c r="L1" s="206" t="s">
        <v>17</v>
      </c>
      <c r="M1" s="118" t="s">
        <v>20</v>
      </c>
      <c r="N1" s="206" t="s">
        <v>17</v>
      </c>
      <c r="O1" s="181"/>
    </row>
    <row r="2" spans="2:17" ht="47.2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51"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 customHeight="1" thickBot="1" x14ac:dyDescent="0.2">
      <c r="B4" s="194" t="s">
        <v>128</v>
      </c>
      <c r="C4" s="328" t="str">
        <f>'Hours Summary'!H3</f>
        <v>Typical Assign FTE</v>
      </c>
      <c r="D4" s="194" t="s">
        <v>86</v>
      </c>
      <c r="E4" s="193">
        <f>IFERROR(D2*1200,0)</f>
        <v>0</v>
      </c>
      <c r="F4" s="194" t="s">
        <v>116</v>
      </c>
      <c r="G4" s="193">
        <f>May!B6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3">
        <f>G4-D6</f>
        <v>0</v>
      </c>
      <c r="C6" s="298">
        <f>SUM(I8:I38)/60</f>
        <v>0</v>
      </c>
      <c r="D6" s="300">
        <f>SUM(K8:K38)</f>
        <v>0</v>
      </c>
      <c r="E6" s="134">
        <f>May!E6+D6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0" x14ac:dyDescent="0.15">
      <c r="B8" s="162">
        <v>43983</v>
      </c>
      <c r="C8" s="278"/>
      <c r="D8" s="278"/>
      <c r="E8" s="278"/>
      <c r="F8" s="222"/>
      <c r="G8" s="219"/>
      <c r="H8" s="218"/>
      <c r="I8" s="214">
        <f t="shared" ref="I8:I37" si="0">E8</f>
        <v>0</v>
      </c>
      <c r="J8" s="321">
        <f t="shared" ref="J8:J37" si="1">IFERROR(C8+D8+F8+H8,0)</f>
        <v>0</v>
      </c>
      <c r="K8" s="286">
        <f t="shared" ref="K8:K37" si="2">IFERROR(J8/60,0)</f>
        <v>0</v>
      </c>
      <c r="L8" s="180"/>
    </row>
    <row r="9" spans="2:17" ht="20" x14ac:dyDescent="0.15">
      <c r="B9" s="162">
        <v>43984</v>
      </c>
      <c r="C9" s="278"/>
      <c r="D9" s="278"/>
      <c r="E9" s="278"/>
      <c r="F9" s="222"/>
      <c r="G9" s="219"/>
      <c r="H9" s="218"/>
      <c r="I9" s="214">
        <f t="shared" si="0"/>
        <v>0</v>
      </c>
      <c r="J9" s="321">
        <f t="shared" si="1"/>
        <v>0</v>
      </c>
      <c r="K9" s="286">
        <f t="shared" si="2"/>
        <v>0</v>
      </c>
    </row>
    <row r="10" spans="2:17" ht="20" x14ac:dyDescent="0.15">
      <c r="B10" s="162">
        <v>43985</v>
      </c>
      <c r="C10" s="278"/>
      <c r="D10" s="278"/>
      <c r="E10" s="278"/>
      <c r="F10" s="222"/>
      <c r="G10" s="219"/>
      <c r="H10" s="218"/>
      <c r="I10" s="214">
        <f t="shared" si="0"/>
        <v>0</v>
      </c>
      <c r="J10" s="321">
        <f t="shared" si="1"/>
        <v>0</v>
      </c>
      <c r="K10" s="286">
        <f t="shared" si="2"/>
        <v>0</v>
      </c>
    </row>
    <row r="11" spans="2:17" ht="20" x14ac:dyDescent="0.15">
      <c r="B11" s="162">
        <v>43986</v>
      </c>
      <c r="C11" s="278"/>
      <c r="D11" s="278"/>
      <c r="E11" s="278"/>
      <c r="F11" s="222"/>
      <c r="G11" s="219"/>
      <c r="H11" s="218"/>
      <c r="I11" s="214">
        <f t="shared" si="0"/>
        <v>0</v>
      </c>
      <c r="J11" s="321">
        <f t="shared" si="1"/>
        <v>0</v>
      </c>
      <c r="K11" s="286">
        <f t="shared" si="2"/>
        <v>0</v>
      </c>
    </row>
    <row r="12" spans="2:17" ht="20" x14ac:dyDescent="0.15">
      <c r="B12" s="162">
        <v>43987</v>
      </c>
      <c r="C12" s="276"/>
      <c r="D12" s="276"/>
      <c r="E12" s="276"/>
      <c r="F12" s="222"/>
      <c r="G12" s="219"/>
      <c r="H12" s="218"/>
      <c r="I12" s="214">
        <f t="shared" si="0"/>
        <v>0</v>
      </c>
      <c r="J12" s="321">
        <f t="shared" si="1"/>
        <v>0</v>
      </c>
      <c r="K12" s="286">
        <f t="shared" si="2"/>
        <v>0</v>
      </c>
    </row>
    <row r="13" spans="2:17" ht="20" x14ac:dyDescent="0.15">
      <c r="B13" s="179">
        <v>43988</v>
      </c>
      <c r="C13" s="277"/>
      <c r="D13" s="277"/>
      <c r="E13" s="277"/>
      <c r="F13" s="213"/>
      <c r="G13" s="216"/>
      <c r="H13" s="215"/>
      <c r="I13" s="214">
        <f t="shared" si="0"/>
        <v>0</v>
      </c>
      <c r="J13" s="321">
        <f t="shared" si="1"/>
        <v>0</v>
      </c>
      <c r="K13" s="286">
        <f t="shared" si="2"/>
        <v>0</v>
      </c>
    </row>
    <row r="14" spans="2:17" ht="20" x14ac:dyDescent="0.15">
      <c r="B14" s="179">
        <v>43989</v>
      </c>
      <c r="C14" s="277"/>
      <c r="D14" s="277"/>
      <c r="E14" s="277"/>
      <c r="F14" s="213"/>
      <c r="G14" s="216"/>
      <c r="H14" s="215"/>
      <c r="I14" s="214">
        <f t="shared" si="0"/>
        <v>0</v>
      </c>
      <c r="J14" s="321">
        <f t="shared" si="1"/>
        <v>0</v>
      </c>
      <c r="K14" s="286">
        <f t="shared" si="2"/>
        <v>0</v>
      </c>
    </row>
    <row r="15" spans="2:17" ht="20" x14ac:dyDescent="0.15">
      <c r="B15" s="162">
        <v>43990</v>
      </c>
      <c r="C15" s="278"/>
      <c r="D15" s="278"/>
      <c r="E15" s="278"/>
      <c r="F15" s="222"/>
      <c r="G15" s="219"/>
      <c r="H15" s="218"/>
      <c r="I15" s="214">
        <f t="shared" si="0"/>
        <v>0</v>
      </c>
      <c r="J15" s="321">
        <f t="shared" si="1"/>
        <v>0</v>
      </c>
      <c r="K15" s="286">
        <f t="shared" si="2"/>
        <v>0</v>
      </c>
    </row>
    <row r="16" spans="2:17" ht="20" x14ac:dyDescent="0.15">
      <c r="B16" s="162">
        <v>43991</v>
      </c>
      <c r="C16" s="278"/>
      <c r="D16" s="278"/>
      <c r="E16" s="278"/>
      <c r="F16" s="222"/>
      <c r="G16" s="219"/>
      <c r="H16" s="218"/>
      <c r="I16" s="214">
        <f t="shared" si="0"/>
        <v>0</v>
      </c>
      <c r="J16" s="321">
        <f t="shared" si="1"/>
        <v>0</v>
      </c>
      <c r="K16" s="286">
        <f t="shared" si="2"/>
        <v>0</v>
      </c>
    </row>
    <row r="17" spans="2:11" ht="20" x14ac:dyDescent="0.15">
      <c r="B17" s="162">
        <v>43992</v>
      </c>
      <c r="C17" s="278"/>
      <c r="D17" s="278"/>
      <c r="E17" s="278"/>
      <c r="F17" s="222"/>
      <c r="G17" s="219"/>
      <c r="H17" s="218"/>
      <c r="I17" s="214">
        <f t="shared" si="0"/>
        <v>0</v>
      </c>
      <c r="J17" s="321">
        <f t="shared" si="1"/>
        <v>0</v>
      </c>
      <c r="K17" s="286">
        <f t="shared" si="2"/>
        <v>0</v>
      </c>
    </row>
    <row r="18" spans="2:11" ht="20" x14ac:dyDescent="0.15">
      <c r="B18" s="162">
        <v>43993</v>
      </c>
      <c r="C18" s="261"/>
      <c r="D18" s="261"/>
      <c r="E18" s="261"/>
      <c r="F18" s="238"/>
      <c r="G18" s="219"/>
      <c r="H18" s="218"/>
      <c r="I18" s="214">
        <f t="shared" si="0"/>
        <v>0</v>
      </c>
      <c r="J18" s="321">
        <f t="shared" si="1"/>
        <v>0</v>
      </c>
      <c r="K18" s="286">
        <f t="shared" si="2"/>
        <v>0</v>
      </c>
    </row>
    <row r="19" spans="2:11" ht="20" x14ac:dyDescent="0.15">
      <c r="B19" s="162">
        <v>43994</v>
      </c>
      <c r="C19" s="261"/>
      <c r="D19" s="261"/>
      <c r="E19" s="261"/>
      <c r="F19" s="238"/>
      <c r="G19" s="219"/>
      <c r="H19" s="218"/>
      <c r="I19" s="214">
        <f t="shared" si="0"/>
        <v>0</v>
      </c>
      <c r="J19" s="321">
        <f t="shared" si="1"/>
        <v>0</v>
      </c>
      <c r="K19" s="286">
        <f t="shared" si="2"/>
        <v>0</v>
      </c>
    </row>
    <row r="20" spans="2:11" ht="20" x14ac:dyDescent="0.15">
      <c r="B20" s="179">
        <v>43995</v>
      </c>
      <c r="C20" s="277"/>
      <c r="D20" s="277"/>
      <c r="E20" s="277"/>
      <c r="F20" s="213"/>
      <c r="G20" s="216"/>
      <c r="H20" s="215"/>
      <c r="I20" s="214">
        <f t="shared" si="0"/>
        <v>0</v>
      </c>
      <c r="J20" s="321">
        <f t="shared" si="1"/>
        <v>0</v>
      </c>
      <c r="K20" s="286">
        <f t="shared" si="2"/>
        <v>0</v>
      </c>
    </row>
    <row r="21" spans="2:11" ht="20" x14ac:dyDescent="0.15">
      <c r="B21" s="179">
        <v>43996</v>
      </c>
      <c r="C21" s="277"/>
      <c r="D21" s="277"/>
      <c r="E21" s="277"/>
      <c r="F21" s="213"/>
      <c r="G21" s="216"/>
      <c r="H21" s="215"/>
      <c r="I21" s="214">
        <f t="shared" si="0"/>
        <v>0</v>
      </c>
      <c r="J21" s="321">
        <f t="shared" si="1"/>
        <v>0</v>
      </c>
      <c r="K21" s="286">
        <f t="shared" si="2"/>
        <v>0</v>
      </c>
    </row>
    <row r="22" spans="2:11" ht="20" x14ac:dyDescent="0.15">
      <c r="B22" s="162">
        <v>43997</v>
      </c>
      <c r="C22" s="278"/>
      <c r="D22" s="278"/>
      <c r="E22" s="278"/>
      <c r="F22" s="222"/>
      <c r="G22" s="219"/>
      <c r="H22" s="218"/>
      <c r="I22" s="214">
        <f t="shared" si="0"/>
        <v>0</v>
      </c>
      <c r="J22" s="321">
        <f t="shared" si="1"/>
        <v>0</v>
      </c>
      <c r="K22" s="286">
        <f t="shared" si="2"/>
        <v>0</v>
      </c>
    </row>
    <row r="23" spans="2:11" ht="20" x14ac:dyDescent="0.15">
      <c r="B23" s="162">
        <v>43998</v>
      </c>
      <c r="C23" s="278"/>
      <c r="D23" s="278"/>
      <c r="E23" s="278"/>
      <c r="F23" s="222"/>
      <c r="G23" s="219"/>
      <c r="H23" s="218"/>
      <c r="I23" s="214">
        <f t="shared" si="0"/>
        <v>0</v>
      </c>
      <c r="J23" s="321">
        <f t="shared" si="1"/>
        <v>0</v>
      </c>
      <c r="K23" s="286">
        <f t="shared" si="2"/>
        <v>0</v>
      </c>
    </row>
    <row r="24" spans="2:11" ht="20" x14ac:dyDescent="0.15">
      <c r="B24" s="162">
        <v>43999</v>
      </c>
      <c r="C24" s="278"/>
      <c r="D24" s="278"/>
      <c r="E24" s="278"/>
      <c r="F24" s="222"/>
      <c r="G24" s="219"/>
      <c r="H24" s="218"/>
      <c r="I24" s="214">
        <f t="shared" si="0"/>
        <v>0</v>
      </c>
      <c r="J24" s="321">
        <f t="shared" si="1"/>
        <v>0</v>
      </c>
      <c r="K24" s="286">
        <f t="shared" si="2"/>
        <v>0</v>
      </c>
    </row>
    <row r="25" spans="2:11" ht="20" x14ac:dyDescent="0.15">
      <c r="B25" s="162">
        <v>44000</v>
      </c>
      <c r="C25" s="261"/>
      <c r="D25" s="261"/>
      <c r="E25" s="261"/>
      <c r="F25" s="238"/>
      <c r="G25" s="219"/>
      <c r="H25" s="218"/>
      <c r="I25" s="214">
        <f t="shared" si="0"/>
        <v>0</v>
      </c>
      <c r="J25" s="321">
        <f t="shared" si="1"/>
        <v>0</v>
      </c>
      <c r="K25" s="286">
        <f t="shared" si="2"/>
        <v>0</v>
      </c>
    </row>
    <row r="26" spans="2:11" ht="20" x14ac:dyDescent="0.15">
      <c r="B26" s="162">
        <v>44001</v>
      </c>
      <c r="C26" s="261"/>
      <c r="D26" s="261"/>
      <c r="E26" s="261"/>
      <c r="F26" s="238"/>
      <c r="G26" s="219"/>
      <c r="H26" s="218"/>
      <c r="I26" s="214">
        <f t="shared" si="0"/>
        <v>0</v>
      </c>
      <c r="J26" s="321">
        <f t="shared" si="1"/>
        <v>0</v>
      </c>
      <c r="K26" s="286">
        <f t="shared" si="2"/>
        <v>0</v>
      </c>
    </row>
    <row r="27" spans="2:11" ht="20" x14ac:dyDescent="0.15">
      <c r="B27" s="179">
        <v>44002</v>
      </c>
      <c r="C27" s="277"/>
      <c r="D27" s="277"/>
      <c r="E27" s="277"/>
      <c r="F27" s="213"/>
      <c r="G27" s="216"/>
      <c r="H27" s="215"/>
      <c r="I27" s="214">
        <f t="shared" si="0"/>
        <v>0</v>
      </c>
      <c r="J27" s="321">
        <f t="shared" si="1"/>
        <v>0</v>
      </c>
      <c r="K27" s="286">
        <f t="shared" si="2"/>
        <v>0</v>
      </c>
    </row>
    <row r="28" spans="2:11" ht="20" x14ac:dyDescent="0.15">
      <c r="B28" s="179">
        <v>44003</v>
      </c>
      <c r="C28" s="277"/>
      <c r="D28" s="277"/>
      <c r="E28" s="277"/>
      <c r="F28" s="213"/>
      <c r="G28" s="216"/>
      <c r="H28" s="215"/>
      <c r="I28" s="214">
        <f t="shared" si="0"/>
        <v>0</v>
      </c>
      <c r="J28" s="321">
        <f t="shared" si="1"/>
        <v>0</v>
      </c>
      <c r="K28" s="286">
        <f t="shared" si="2"/>
        <v>0</v>
      </c>
    </row>
    <row r="29" spans="2:11" ht="20" x14ac:dyDescent="0.15">
      <c r="B29" s="162">
        <v>44004</v>
      </c>
      <c r="C29" s="278"/>
      <c r="D29" s="278"/>
      <c r="E29" s="278"/>
      <c r="F29" s="222"/>
      <c r="G29" s="219"/>
      <c r="H29" s="218"/>
      <c r="I29" s="214">
        <f t="shared" si="0"/>
        <v>0</v>
      </c>
      <c r="J29" s="321">
        <f t="shared" si="1"/>
        <v>0</v>
      </c>
      <c r="K29" s="286">
        <f t="shared" si="2"/>
        <v>0</v>
      </c>
    </row>
    <row r="30" spans="2:11" ht="20" x14ac:dyDescent="0.15">
      <c r="B30" s="162">
        <v>44005</v>
      </c>
      <c r="C30" s="278"/>
      <c r="D30" s="278"/>
      <c r="E30" s="278"/>
      <c r="F30" s="222"/>
      <c r="G30" s="219"/>
      <c r="H30" s="218"/>
      <c r="I30" s="214">
        <f t="shared" si="0"/>
        <v>0</v>
      </c>
      <c r="J30" s="321">
        <f t="shared" si="1"/>
        <v>0</v>
      </c>
      <c r="K30" s="286">
        <f t="shared" si="2"/>
        <v>0</v>
      </c>
    </row>
    <row r="31" spans="2:11" ht="20" x14ac:dyDescent="0.15">
      <c r="B31" s="162">
        <v>44006</v>
      </c>
      <c r="C31" s="278"/>
      <c r="D31" s="278"/>
      <c r="E31" s="278"/>
      <c r="F31" s="222"/>
      <c r="G31" s="219"/>
      <c r="H31" s="218"/>
      <c r="I31" s="214">
        <f t="shared" si="0"/>
        <v>0</v>
      </c>
      <c r="J31" s="321">
        <f t="shared" si="1"/>
        <v>0</v>
      </c>
      <c r="K31" s="286">
        <f t="shared" si="2"/>
        <v>0</v>
      </c>
    </row>
    <row r="32" spans="2:11" ht="20" x14ac:dyDescent="0.15">
      <c r="B32" s="162">
        <v>44007</v>
      </c>
      <c r="C32" s="261"/>
      <c r="D32" s="261"/>
      <c r="E32" s="261"/>
      <c r="F32" s="238"/>
      <c r="G32" s="219"/>
      <c r="H32" s="218"/>
      <c r="I32" s="214">
        <f t="shared" si="0"/>
        <v>0</v>
      </c>
      <c r="J32" s="321">
        <f t="shared" si="1"/>
        <v>0</v>
      </c>
      <c r="K32" s="286">
        <f t="shared" si="2"/>
        <v>0</v>
      </c>
    </row>
    <row r="33" spans="2:11" ht="20" x14ac:dyDescent="0.15">
      <c r="B33" s="162">
        <v>44008</v>
      </c>
      <c r="C33" s="261"/>
      <c r="D33" s="261"/>
      <c r="E33" s="261"/>
      <c r="F33" s="238"/>
      <c r="G33" s="219"/>
      <c r="H33" s="218"/>
      <c r="I33" s="214">
        <f t="shared" si="0"/>
        <v>0</v>
      </c>
      <c r="J33" s="321">
        <f t="shared" si="1"/>
        <v>0</v>
      </c>
      <c r="K33" s="286">
        <f t="shared" si="2"/>
        <v>0</v>
      </c>
    </row>
    <row r="34" spans="2:11" ht="20" x14ac:dyDescent="0.15">
      <c r="B34" s="179">
        <v>44009</v>
      </c>
      <c r="C34" s="277"/>
      <c r="D34" s="277"/>
      <c r="E34" s="277"/>
      <c r="F34" s="213"/>
      <c r="G34" s="216"/>
      <c r="H34" s="215"/>
      <c r="I34" s="214">
        <f t="shared" si="0"/>
        <v>0</v>
      </c>
      <c r="J34" s="321">
        <f t="shared" si="1"/>
        <v>0</v>
      </c>
      <c r="K34" s="286">
        <f t="shared" si="2"/>
        <v>0</v>
      </c>
    </row>
    <row r="35" spans="2:11" ht="20" x14ac:dyDescent="0.15">
      <c r="B35" s="179">
        <v>44010</v>
      </c>
      <c r="C35" s="277"/>
      <c r="D35" s="277"/>
      <c r="E35" s="277"/>
      <c r="F35" s="213"/>
      <c r="G35" s="216"/>
      <c r="H35" s="215"/>
      <c r="I35" s="214">
        <f t="shared" si="0"/>
        <v>0</v>
      </c>
      <c r="J35" s="321">
        <f t="shared" si="1"/>
        <v>0</v>
      </c>
      <c r="K35" s="286">
        <f t="shared" si="2"/>
        <v>0</v>
      </c>
    </row>
    <row r="36" spans="2:11" ht="20" x14ac:dyDescent="0.15">
      <c r="B36" s="162">
        <v>44011</v>
      </c>
      <c r="C36" s="261"/>
      <c r="D36" s="261"/>
      <c r="E36" s="261"/>
      <c r="F36" s="238"/>
      <c r="G36" s="237"/>
      <c r="H36" s="218"/>
      <c r="I36" s="214">
        <f t="shared" si="0"/>
        <v>0</v>
      </c>
      <c r="J36" s="321">
        <f t="shared" si="1"/>
        <v>0</v>
      </c>
      <c r="K36" s="286">
        <f t="shared" si="2"/>
        <v>0</v>
      </c>
    </row>
    <row r="37" spans="2:11" ht="21" thickBot="1" x14ac:dyDescent="0.2">
      <c r="B37" s="232">
        <v>44012</v>
      </c>
      <c r="C37" s="279"/>
      <c r="D37" s="279"/>
      <c r="E37" s="279"/>
      <c r="F37" s="259"/>
      <c r="G37" s="270"/>
      <c r="H37" s="255"/>
      <c r="I37" s="210">
        <f t="shared" si="0"/>
        <v>0</v>
      </c>
      <c r="J37" s="322">
        <f t="shared" si="1"/>
        <v>0</v>
      </c>
      <c r="K37" s="294">
        <f t="shared" si="2"/>
        <v>0</v>
      </c>
    </row>
    <row r="38" spans="2:11" ht="42" customHeight="1" thickTop="1" x14ac:dyDescent="0.15">
      <c r="B38" s="269"/>
      <c r="C38" s="276"/>
      <c r="D38" s="276"/>
      <c r="E38" s="276"/>
      <c r="F38" s="221"/>
      <c r="G38" s="275"/>
      <c r="H38" s="267"/>
      <c r="I38" s="171"/>
      <c r="J38" s="266"/>
      <c r="K38" s="265"/>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F2:G3 I35:I38 M5:N7 M10:Q37 R7:XFD37 P7:Q9 L38:XFD1048576 P1:XFD6 N1:N2 J8:L37 L1:L6 J38:K38 B39:K1048576 H15:H17 H22:H24 H29:H31 O1:O7 H8:H12 B8:F38" xr:uid="{00000000-0002-0000-16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600-000001000000}"/>
    <dataValidation allowBlank="1" showInputMessage="1" showErrorMessage="1" prompt="Enter Teacher and School details in cells below" sqref="B1" xr:uid="{00000000-0002-0000-1600-000002000000}"/>
    <dataValidation allowBlank="1" showInputMessage="1" showErrorMessage="1" prompt="Enter Teacher Name and FTE in cells to the right" sqref="B2" xr:uid="{00000000-0002-0000-1600-000003000000}"/>
    <dataValidation allowBlank="1" showInputMessage="1" showErrorMessage="1" prompt="Enter Teacher Name in this cell" sqref="C2" xr:uid="{00000000-0002-0000-1600-000004000000}"/>
    <dataValidation allowBlank="1" showInputMessage="1" showErrorMessage="1" prompt="Enter Teacher's FTE in this cell" sqref="D2" xr:uid="{00000000-0002-0000-1600-000005000000}"/>
    <dataValidation allowBlank="1" showInputMessage="1" showErrorMessage="1" prompt="Enter School Name in cell to the right" sqref="B3" xr:uid="{00000000-0002-0000-1600-000006000000}"/>
    <dataValidation allowBlank="1" showInputMessage="1" showErrorMessage="1" prompt="Enter School Name in this cell" sqref="C3" xr:uid="{00000000-0002-0000-1600-000007000000}"/>
    <dataValidation allowBlank="1" showInputMessage="1" showErrorMessage="1" prompt="Enter Total Assignable Hours in cell below" sqref="B5" xr:uid="{00000000-0002-0000-1600-000008000000}"/>
    <dataValidation allowBlank="1" showInputMessage="1" showErrorMessage="1" prompt="Total Assignable Hours Worked are automatically calculated in cell below" sqref="D5" xr:uid="{00000000-0002-0000-1600-000009000000}"/>
    <dataValidation allowBlank="1" showInputMessage="1" showErrorMessage="1" prompt="Regular Hours are automatically calculated in cell below" sqref="C5" xr:uid="{00000000-0002-0000-1600-00000A000000}"/>
    <dataValidation allowBlank="1" showInputMessage="1" showErrorMessage="1" prompt="Enter Total Work Week Hours in this cell" sqref="B6" xr:uid="{00000000-0002-0000-1600-00000B000000}"/>
    <dataValidation allowBlank="1" showInputMessage="1" showErrorMessage="1" prompt="Total Hours Worked are automatically calculated in this cell" sqref="C6:D6" xr:uid="{00000000-0002-0000-1600-00000C000000}"/>
    <dataValidation allowBlank="1" showInputMessage="1" showErrorMessage="1" prompt="Enter Date in this column under this heading. Use heading filters to find specific entries" sqref="B7" xr:uid="{00000000-0002-0000-1600-00000D000000}"/>
    <dataValidation allowBlank="1" showInputMessage="1" showErrorMessage="1" prompt="Enter Assigned Time After School in this column under this heading." sqref="H7 I8:I34" xr:uid="{00000000-0002-0000-1600-00000E000000}"/>
    <dataValidation allowBlank="1" showInputMessage="1" showErrorMessage="1" prompt="Assigned Hours Worked are automatically calculated in this column under this heading." sqref="J7:K7" xr:uid="{00000000-0002-0000-1600-00000F000000}"/>
    <dataValidation allowBlank="1" showInputMessage="1" showErrorMessage="1" prompt="Total Assignable Hours Worked to date automatically calculated in this cell." sqref="E6 I6" xr:uid="{00000000-0002-0000-1600-000010000000}"/>
    <dataValidation allowBlank="1" showInputMessage="1" showErrorMessage="1" prompt="Total Assignable Hours Worked to date are automatically calculated in cell below" sqref="I4 E5" xr:uid="{00000000-0002-0000-1600-000011000000}"/>
    <dataValidation allowBlank="1" showInputMessage="1" showErrorMessage="1" prompt="adsfa" sqref="H2" xr:uid="{00000000-0002-0000-1600-000012000000}"/>
  </dataValidations>
  <hyperlinks>
    <hyperlink ref="I2" location="Summary!A1" display="Summary!A1" xr:uid="{00000000-0004-0000-1600-000000000000}"/>
    <hyperlink ref="I2:I3" location="'Hours Summary'!A1" display="Return to Main" xr:uid="{00000000-0004-0000-1600-000001000000}"/>
    <hyperlink ref="J2" location="'Mon-Day 1-S1'!Print_Titles" display="MON | Day 1 - Sem 1" xr:uid="{00000000-0004-0000-1600-000002000000}"/>
    <hyperlink ref="J3" location="'Tue-Day 2-S1'!Print_Titles" display="TUE | Day 2 - Sem 1" xr:uid="{00000000-0004-0000-1600-000003000000}"/>
    <hyperlink ref="J4" location="'Wed-Day 3-S1'!Print_Titles" display="WED | Day 3 - Sem 1" xr:uid="{00000000-0004-0000-1600-000004000000}"/>
    <hyperlink ref="J5" location="'Thu-Day 4-S1'!Print_Titles" display="THU | Day 4 - Sem 1" xr:uid="{00000000-0004-0000-1600-000005000000}"/>
    <hyperlink ref="J6" location="'Fri-Day 5-S1'!Print_Titles" display="FRI | Day 5 - Sem 1" xr:uid="{00000000-0004-0000-1600-000006000000}"/>
    <hyperlink ref="M2" location="'Day 6'!A1" display="Day 6 - Sem 1" xr:uid="{00000000-0004-0000-1600-000007000000}"/>
    <hyperlink ref="M3" location="'Early Dismissal 1'!A1" display="Early Out 1 - Sem 1" xr:uid="{00000000-0004-0000-1600-000008000000}"/>
    <hyperlink ref="M4" location="'Early Dismissal 2'!A1" display="Early Out 2 - Sem 1" xr:uid="{00000000-0004-0000-1600-000009000000}"/>
    <hyperlink ref="J2:K2" location="'Mon-Day 1'!A1" display="MON | Day 1 - Sem 1" xr:uid="{00000000-0004-0000-1600-00000A000000}"/>
    <hyperlink ref="J3:K3" location="'Tue-Day 2'!A1" display="TUE | Day 2 - Sem 1" xr:uid="{00000000-0004-0000-1600-00000B000000}"/>
    <hyperlink ref="J4:K4" location="'Wed-Day 3'!A1" display="WED | Day 3 - Sem 1" xr:uid="{00000000-0004-0000-1600-00000C000000}"/>
    <hyperlink ref="J5:K5" location="'Thu-Day 4'!A1" display="THU | Day 4 - Sem 1" xr:uid="{00000000-0004-0000-1600-00000D000000}"/>
    <hyperlink ref="J6:K6" location="'Fri-Day 5'!A1" display="FRI | Day 5 - Sem 1" xr:uid="{00000000-0004-0000-16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C59DFF8D-5EFC-4828-A9EE-D7390CD5C150}">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4"/>
    <pageSetUpPr fitToPage="1"/>
  </sheetPr>
  <dimension ref="B1:Q39"/>
  <sheetViews>
    <sheetView showGridLines="0" zoomScale="75" zoomScaleNormal="75" workbookViewId="0">
      <pane xSplit="14" ySplit="7" topLeftCell="Q22" activePane="bottomRight" state="frozen"/>
      <selection activeCell="C8" sqref="C8"/>
      <selection pane="topRight" activeCell="C8" sqref="C8"/>
      <selection pane="bottomLeft" activeCell="C8" sqref="C8"/>
      <selection pane="bottomRight" activeCell="I2" sqref="I2:I3"/>
    </sheetView>
  </sheetViews>
  <sheetFormatPr baseColWidth="10" defaultColWidth="9" defaultRowHeight="20.25" customHeight="1" x14ac:dyDescent="0.15"/>
  <cols>
    <col min="1" max="1" width="0.83203125" style="147" customWidth="1"/>
    <col min="2" max="2" width="21.1640625" style="147" customWidth="1"/>
    <col min="3" max="3" width="14.1640625" style="147" customWidth="1"/>
    <col min="4" max="4" width="20.1640625" style="147" customWidth="1"/>
    <col min="5" max="5" width="17.1640625" style="147" customWidth="1"/>
    <col min="6" max="6" width="16.1640625" style="147" customWidth="1"/>
    <col min="7" max="7" width="12.5" style="147" customWidth="1"/>
    <col min="8" max="8" width="15.83203125" style="147" customWidth="1"/>
    <col min="9" max="9" width="16.83203125" style="207" customWidth="1"/>
    <col min="10" max="10" width="12.1640625" style="147" customWidth="1"/>
    <col min="11" max="11" width="20.6640625" style="147" customWidth="1"/>
    <col min="12" max="12" width="13.1640625" style="147" customWidth="1"/>
    <col min="13" max="13" width="14.83203125" style="147" customWidth="1"/>
    <col min="14" max="14" width="9.83203125" style="147" customWidth="1"/>
    <col min="15" max="15" width="1.83203125" style="147" customWidth="1"/>
    <col min="16" max="16384" width="9" style="147"/>
  </cols>
  <sheetData>
    <row r="1" spans="2:17" ht="35.25" customHeight="1" thickTop="1" thickBot="1" x14ac:dyDescent="0.35">
      <c r="B1" s="449" t="s">
        <v>112</v>
      </c>
      <c r="C1" s="449"/>
      <c r="D1" s="449"/>
      <c r="E1" s="449"/>
      <c r="F1" s="449"/>
      <c r="G1" s="449"/>
      <c r="H1" s="449"/>
      <c r="I1" s="450"/>
      <c r="J1" s="423" t="s">
        <v>20</v>
      </c>
      <c r="K1" s="424"/>
      <c r="L1" s="206" t="s">
        <v>17</v>
      </c>
      <c r="M1" s="118" t="s">
        <v>20</v>
      </c>
      <c r="N1" s="206" t="s">
        <v>17</v>
      </c>
      <c r="O1" s="181"/>
    </row>
    <row r="2" spans="2:17" ht="47.25" customHeight="1" thickBot="1" x14ac:dyDescent="0.2">
      <c r="B2" s="246" t="s">
        <v>37</v>
      </c>
      <c r="C2" s="326" t="str">
        <f>'Hours Summary'!D1</f>
        <v>Type Teacher Name</v>
      </c>
      <c r="D2" s="329" t="str">
        <f>'Hours Summary'!G1</f>
        <v>Type FTE</v>
      </c>
      <c r="E2" s="327" t="s">
        <v>36</v>
      </c>
      <c r="F2" s="245" t="s">
        <v>55</v>
      </c>
      <c r="G2" s="203">
        <f>'Hours Summary'!G7</f>
        <v>0</v>
      </c>
      <c r="H2" s="439" t="s">
        <v>95</v>
      </c>
      <c r="I2" s="451" t="s">
        <v>22</v>
      </c>
      <c r="J2" s="425" t="s">
        <v>120</v>
      </c>
      <c r="K2" s="426"/>
      <c r="L2" s="202">
        <f>'Hours Summary'!C6+'Hours Summary'!D6</f>
        <v>0</v>
      </c>
      <c r="M2" s="201" t="s">
        <v>125</v>
      </c>
      <c r="N2" s="119">
        <f>'Hours Summary'!C11+'Hours Summary'!D11</f>
        <v>0</v>
      </c>
      <c r="O2" s="181"/>
    </row>
    <row r="3" spans="2:17" ht="51" customHeight="1" thickBot="1" x14ac:dyDescent="0.2">
      <c r="B3" s="244" t="s">
        <v>35</v>
      </c>
      <c r="C3" s="431" t="str">
        <f>'Hours Summary'!D2</f>
        <v>Type School Name</v>
      </c>
      <c r="D3" s="431"/>
      <c r="E3" s="432"/>
      <c r="F3" s="243" t="s">
        <v>56</v>
      </c>
      <c r="G3" s="198">
        <f>'Hours Summary'!G12</f>
        <v>0</v>
      </c>
      <c r="H3" s="440"/>
      <c r="I3" s="452"/>
      <c r="J3" s="427" t="s">
        <v>121</v>
      </c>
      <c r="K3" s="428"/>
      <c r="L3" s="197">
        <f>'Hours Summary'!C7+'Hours Summary'!D7</f>
        <v>0</v>
      </c>
      <c r="M3" s="196" t="s">
        <v>126</v>
      </c>
      <c r="N3" s="195">
        <f>'Hours Summary'!C12+'Hours Summary'!D12</f>
        <v>0</v>
      </c>
      <c r="O3" s="181"/>
    </row>
    <row r="4" spans="2:17" ht="78.75" customHeight="1" thickBot="1" x14ac:dyDescent="0.2">
      <c r="B4" s="194" t="s">
        <v>128</v>
      </c>
      <c r="C4" s="328" t="str">
        <f>'Hours Summary'!H3</f>
        <v>Typical Assign FTE</v>
      </c>
      <c r="D4" s="194" t="s">
        <v>86</v>
      </c>
      <c r="E4" s="193">
        <f>IFERROR(D2*1200,0)</f>
        <v>0</v>
      </c>
      <c r="F4" s="194" t="s">
        <v>116</v>
      </c>
      <c r="G4" s="193">
        <f>June!B6</f>
        <v>0</v>
      </c>
      <c r="I4" s="453" t="s">
        <v>39</v>
      </c>
      <c r="J4" s="429" t="s">
        <v>122</v>
      </c>
      <c r="K4" s="430"/>
      <c r="L4" s="191">
        <f>'Hours Summary'!C8+'Hours Summary'!D8</f>
        <v>0</v>
      </c>
      <c r="M4" s="190" t="s">
        <v>127</v>
      </c>
      <c r="N4" s="189">
        <f>'Hours Summary'!C13+'Hours Summary'!D13</f>
        <v>0</v>
      </c>
      <c r="O4" s="181"/>
    </row>
    <row r="5" spans="2:17" ht="76.5" customHeight="1" thickBot="1" x14ac:dyDescent="0.25">
      <c r="B5" s="295" t="s">
        <v>115</v>
      </c>
      <c r="C5" s="297" t="s">
        <v>104</v>
      </c>
      <c r="D5" s="299" t="s">
        <v>114</v>
      </c>
      <c r="E5" s="120" t="s">
        <v>69</v>
      </c>
      <c r="F5" s="148"/>
      <c r="G5" s="148"/>
      <c r="I5" s="454"/>
      <c r="J5" s="433" t="s">
        <v>123</v>
      </c>
      <c r="K5" s="434"/>
      <c r="L5" s="188">
        <f>'Hours Summary'!C9+'Hours Summary'!D9</f>
        <v>0</v>
      </c>
      <c r="M5" s="284"/>
      <c r="N5" s="181"/>
      <c r="O5" s="181"/>
    </row>
    <row r="6" spans="2:17" ht="28.5" customHeight="1" thickBot="1" x14ac:dyDescent="0.25">
      <c r="B6" s="301">
        <f>G4-D6</f>
        <v>0</v>
      </c>
      <c r="C6" s="298">
        <f>SUM(I8:I38)/60</f>
        <v>0</v>
      </c>
      <c r="D6" s="300">
        <f>SUM(K8:K38)</f>
        <v>0</v>
      </c>
      <c r="E6" s="134">
        <f>June!E6+D6</f>
        <v>0</v>
      </c>
      <c r="F6" s="148"/>
      <c r="G6" s="148"/>
      <c r="I6" s="225">
        <f>August!B6-E6</f>
        <v>0</v>
      </c>
      <c r="J6" s="435" t="s">
        <v>124</v>
      </c>
      <c r="K6" s="436"/>
      <c r="L6" s="186">
        <f>'Hours Summary'!C10+'Hours Summary'!D10</f>
        <v>0</v>
      </c>
      <c r="M6" s="181"/>
      <c r="N6" s="181"/>
      <c r="O6" s="181"/>
    </row>
    <row r="7" spans="2:17" ht="89.25" customHeight="1" thickTop="1" x14ac:dyDescent="0.15">
      <c r="B7" s="242" t="s">
        <v>34</v>
      </c>
      <c r="C7" s="241" t="s">
        <v>58</v>
      </c>
      <c r="D7" s="184" t="s">
        <v>110</v>
      </c>
      <c r="E7" s="184" t="s">
        <v>105</v>
      </c>
      <c r="F7" s="241" t="s">
        <v>59</v>
      </c>
      <c r="G7" s="240" t="s">
        <v>66</v>
      </c>
      <c r="H7" s="239" t="s">
        <v>60</v>
      </c>
      <c r="I7" s="307" t="s">
        <v>106</v>
      </c>
      <c r="J7" s="308" t="s">
        <v>67</v>
      </c>
      <c r="K7" s="285" t="s">
        <v>68</v>
      </c>
      <c r="L7" s="181"/>
      <c r="M7" s="181"/>
      <c r="N7" s="181"/>
      <c r="O7" s="181"/>
      <c r="P7" s="180"/>
      <c r="Q7" s="180"/>
    </row>
    <row r="8" spans="2:17" ht="28.5" customHeight="1" x14ac:dyDescent="0.15">
      <c r="B8" s="179">
        <v>44013</v>
      </c>
      <c r="C8" s="277"/>
      <c r="D8" s="277"/>
      <c r="E8" s="277"/>
      <c r="F8" s="213"/>
      <c r="G8" s="223" t="s">
        <v>139</v>
      </c>
      <c r="H8" s="215"/>
      <c r="I8" s="214">
        <f t="shared" ref="I8:I38" si="0">E8</f>
        <v>0</v>
      </c>
      <c r="J8" s="321">
        <f>IFERROR(C8+D8+F8+H8,0)</f>
        <v>0</v>
      </c>
      <c r="K8" s="286">
        <f t="shared" ref="K8:K38" si="1">IFERROR(J8/60,0)</f>
        <v>0</v>
      </c>
      <c r="L8" s="180"/>
    </row>
    <row r="9" spans="2:17" ht="20" x14ac:dyDescent="0.15">
      <c r="B9" s="162">
        <v>44014</v>
      </c>
      <c r="C9" s="261"/>
      <c r="D9" s="261"/>
      <c r="E9" s="261"/>
      <c r="F9" s="238"/>
      <c r="G9" s="219"/>
      <c r="H9" s="218"/>
      <c r="I9" s="214">
        <f t="shared" si="0"/>
        <v>0</v>
      </c>
      <c r="J9" s="321">
        <f>IFERROR(C9+D9+F9+H9,0)</f>
        <v>0</v>
      </c>
      <c r="K9" s="286">
        <f t="shared" si="1"/>
        <v>0</v>
      </c>
    </row>
    <row r="10" spans="2:17" ht="20" x14ac:dyDescent="0.15">
      <c r="B10" s="162">
        <v>44015</v>
      </c>
      <c r="C10" s="278"/>
      <c r="D10" s="278"/>
      <c r="E10" s="278"/>
      <c r="F10" s="222"/>
      <c r="G10" s="219"/>
      <c r="H10" s="218"/>
      <c r="I10" s="214">
        <f t="shared" si="0"/>
        <v>0</v>
      </c>
      <c r="J10" s="321">
        <f>IFERROR(C10+D10+F10+H10,0)</f>
        <v>0</v>
      </c>
      <c r="K10" s="286">
        <f t="shared" si="1"/>
        <v>0</v>
      </c>
    </row>
    <row r="11" spans="2:17" ht="20" x14ac:dyDescent="0.15">
      <c r="B11" s="179">
        <v>44016</v>
      </c>
      <c r="C11" s="277"/>
      <c r="D11" s="277"/>
      <c r="E11" s="277"/>
      <c r="F11" s="213"/>
      <c r="G11" s="223"/>
      <c r="H11" s="215"/>
      <c r="I11" s="214">
        <f t="shared" si="0"/>
        <v>0</v>
      </c>
      <c r="J11" s="321">
        <f t="shared" ref="J11:J38" si="2">IFERROR(C11+D11+F11+H11,0)</f>
        <v>0</v>
      </c>
      <c r="K11" s="286">
        <f t="shared" si="1"/>
        <v>0</v>
      </c>
    </row>
    <row r="12" spans="2:17" ht="20" x14ac:dyDescent="0.15">
      <c r="B12" s="179">
        <v>44017</v>
      </c>
      <c r="C12" s="277"/>
      <c r="D12" s="277"/>
      <c r="E12" s="277"/>
      <c r="F12" s="213"/>
      <c r="G12" s="223"/>
      <c r="H12" s="215"/>
      <c r="I12" s="214">
        <f t="shared" si="0"/>
        <v>0</v>
      </c>
      <c r="J12" s="321">
        <f t="shared" si="2"/>
        <v>0</v>
      </c>
      <c r="K12" s="286">
        <f t="shared" si="1"/>
        <v>0</v>
      </c>
    </row>
    <row r="13" spans="2:17" ht="20" x14ac:dyDescent="0.15">
      <c r="B13" s="162">
        <v>44018</v>
      </c>
      <c r="C13" s="261"/>
      <c r="D13" s="261"/>
      <c r="E13" s="261"/>
      <c r="F13" s="238"/>
      <c r="G13" s="237"/>
      <c r="H13" s="218"/>
      <c r="I13" s="214">
        <f t="shared" si="0"/>
        <v>0</v>
      </c>
      <c r="J13" s="321">
        <f t="shared" si="2"/>
        <v>0</v>
      </c>
      <c r="K13" s="286">
        <f t="shared" si="1"/>
        <v>0</v>
      </c>
    </row>
    <row r="14" spans="2:17" ht="20" x14ac:dyDescent="0.15">
      <c r="B14" s="162">
        <v>44019</v>
      </c>
      <c r="C14" s="261"/>
      <c r="D14" s="261"/>
      <c r="E14" s="261"/>
      <c r="F14" s="238"/>
      <c r="G14" s="237"/>
      <c r="H14" s="218"/>
      <c r="I14" s="214">
        <f t="shared" si="0"/>
        <v>0</v>
      </c>
      <c r="J14" s="321">
        <f t="shared" si="2"/>
        <v>0</v>
      </c>
      <c r="K14" s="286">
        <f t="shared" si="1"/>
        <v>0</v>
      </c>
    </row>
    <row r="15" spans="2:17" ht="20" x14ac:dyDescent="0.15">
      <c r="B15" s="162">
        <v>44020</v>
      </c>
      <c r="C15" s="261"/>
      <c r="D15" s="261"/>
      <c r="E15" s="261"/>
      <c r="F15" s="238"/>
      <c r="G15" s="237"/>
      <c r="H15" s="218"/>
      <c r="I15" s="214">
        <f t="shared" si="0"/>
        <v>0</v>
      </c>
      <c r="J15" s="321">
        <f t="shared" si="2"/>
        <v>0</v>
      </c>
      <c r="K15" s="286">
        <f t="shared" si="1"/>
        <v>0</v>
      </c>
    </row>
    <row r="16" spans="2:17" ht="20" x14ac:dyDescent="0.15">
      <c r="B16" s="162">
        <v>44021</v>
      </c>
      <c r="C16" s="261"/>
      <c r="D16" s="261"/>
      <c r="E16" s="261"/>
      <c r="F16" s="238"/>
      <c r="G16" s="237"/>
      <c r="H16" s="218"/>
      <c r="I16" s="214">
        <f t="shared" si="0"/>
        <v>0</v>
      </c>
      <c r="J16" s="321">
        <f t="shared" si="2"/>
        <v>0</v>
      </c>
      <c r="K16" s="286">
        <f t="shared" si="1"/>
        <v>0</v>
      </c>
    </row>
    <row r="17" spans="2:11" ht="20" x14ac:dyDescent="0.15">
      <c r="B17" s="162">
        <v>44022</v>
      </c>
      <c r="C17" s="278"/>
      <c r="D17" s="278"/>
      <c r="E17" s="278"/>
      <c r="F17" s="222"/>
      <c r="G17" s="219"/>
      <c r="H17" s="218"/>
      <c r="I17" s="214">
        <f t="shared" si="0"/>
        <v>0</v>
      </c>
      <c r="J17" s="321">
        <f t="shared" si="2"/>
        <v>0</v>
      </c>
      <c r="K17" s="286">
        <f t="shared" si="1"/>
        <v>0</v>
      </c>
    </row>
    <row r="18" spans="2:11" ht="20" x14ac:dyDescent="0.15">
      <c r="B18" s="179">
        <v>44023</v>
      </c>
      <c r="C18" s="277"/>
      <c r="D18" s="277"/>
      <c r="E18" s="277"/>
      <c r="F18" s="213"/>
      <c r="G18" s="223"/>
      <c r="H18" s="215"/>
      <c r="I18" s="214">
        <f t="shared" si="0"/>
        <v>0</v>
      </c>
      <c r="J18" s="321">
        <f t="shared" si="2"/>
        <v>0</v>
      </c>
      <c r="K18" s="286">
        <f t="shared" si="1"/>
        <v>0</v>
      </c>
    </row>
    <row r="19" spans="2:11" ht="20" x14ac:dyDescent="0.15">
      <c r="B19" s="179">
        <v>44024</v>
      </c>
      <c r="C19" s="277"/>
      <c r="D19" s="277"/>
      <c r="E19" s="277"/>
      <c r="F19" s="213"/>
      <c r="G19" s="223"/>
      <c r="H19" s="215"/>
      <c r="I19" s="214">
        <f t="shared" si="0"/>
        <v>0</v>
      </c>
      <c r="J19" s="321">
        <f t="shared" si="2"/>
        <v>0</v>
      </c>
      <c r="K19" s="286">
        <f t="shared" si="1"/>
        <v>0</v>
      </c>
    </row>
    <row r="20" spans="2:11" ht="20" x14ac:dyDescent="0.15">
      <c r="B20" s="162">
        <v>44025</v>
      </c>
      <c r="C20" s="261"/>
      <c r="D20" s="261"/>
      <c r="E20" s="261"/>
      <c r="F20" s="238"/>
      <c r="G20" s="237"/>
      <c r="H20" s="218"/>
      <c r="I20" s="214">
        <f t="shared" si="0"/>
        <v>0</v>
      </c>
      <c r="J20" s="321">
        <f t="shared" si="2"/>
        <v>0</v>
      </c>
      <c r="K20" s="286">
        <f t="shared" si="1"/>
        <v>0</v>
      </c>
    </row>
    <row r="21" spans="2:11" ht="20" x14ac:dyDescent="0.15">
      <c r="B21" s="162">
        <v>44026</v>
      </c>
      <c r="C21" s="261"/>
      <c r="D21" s="261"/>
      <c r="E21" s="261"/>
      <c r="F21" s="238"/>
      <c r="G21" s="237"/>
      <c r="H21" s="218"/>
      <c r="I21" s="214">
        <f t="shared" si="0"/>
        <v>0</v>
      </c>
      <c r="J21" s="321">
        <f t="shared" si="2"/>
        <v>0</v>
      </c>
      <c r="K21" s="286">
        <f t="shared" si="1"/>
        <v>0</v>
      </c>
    </row>
    <row r="22" spans="2:11" ht="20" x14ac:dyDescent="0.15">
      <c r="B22" s="162">
        <v>44027</v>
      </c>
      <c r="C22" s="261"/>
      <c r="D22" s="261"/>
      <c r="E22" s="261"/>
      <c r="F22" s="238"/>
      <c r="G22" s="237"/>
      <c r="H22" s="218"/>
      <c r="I22" s="214">
        <f t="shared" si="0"/>
        <v>0</v>
      </c>
      <c r="J22" s="321">
        <f t="shared" si="2"/>
        <v>0</v>
      </c>
      <c r="K22" s="286">
        <f t="shared" si="1"/>
        <v>0</v>
      </c>
    </row>
    <row r="23" spans="2:11" ht="20" x14ac:dyDescent="0.15">
      <c r="B23" s="162">
        <v>44028</v>
      </c>
      <c r="C23" s="261"/>
      <c r="D23" s="261"/>
      <c r="E23" s="261"/>
      <c r="F23" s="238"/>
      <c r="G23" s="237"/>
      <c r="H23" s="218"/>
      <c r="I23" s="214">
        <f t="shared" si="0"/>
        <v>0</v>
      </c>
      <c r="J23" s="321">
        <f t="shared" si="2"/>
        <v>0</v>
      </c>
      <c r="K23" s="286">
        <f t="shared" si="1"/>
        <v>0</v>
      </c>
    </row>
    <row r="24" spans="2:11" ht="20" x14ac:dyDescent="0.15">
      <c r="B24" s="162">
        <v>44029</v>
      </c>
      <c r="C24" s="278"/>
      <c r="D24" s="278"/>
      <c r="E24" s="278"/>
      <c r="F24" s="222"/>
      <c r="G24" s="219"/>
      <c r="H24" s="218"/>
      <c r="I24" s="214">
        <f t="shared" si="0"/>
        <v>0</v>
      </c>
      <c r="J24" s="321">
        <f t="shared" si="2"/>
        <v>0</v>
      </c>
      <c r="K24" s="286">
        <f t="shared" si="1"/>
        <v>0</v>
      </c>
    </row>
    <row r="25" spans="2:11" ht="20" x14ac:dyDescent="0.15">
      <c r="B25" s="179">
        <v>44030</v>
      </c>
      <c r="C25" s="277"/>
      <c r="D25" s="277"/>
      <c r="E25" s="277"/>
      <c r="F25" s="213"/>
      <c r="G25" s="223"/>
      <c r="H25" s="215"/>
      <c r="I25" s="214">
        <f t="shared" si="0"/>
        <v>0</v>
      </c>
      <c r="J25" s="321">
        <f t="shared" si="2"/>
        <v>0</v>
      </c>
      <c r="K25" s="286">
        <f t="shared" si="1"/>
        <v>0</v>
      </c>
    </row>
    <row r="26" spans="2:11" ht="20" x14ac:dyDescent="0.15">
      <c r="B26" s="179">
        <v>44031</v>
      </c>
      <c r="C26" s="277"/>
      <c r="D26" s="277"/>
      <c r="E26" s="277"/>
      <c r="F26" s="213"/>
      <c r="G26" s="223"/>
      <c r="H26" s="215"/>
      <c r="I26" s="214">
        <f t="shared" si="0"/>
        <v>0</v>
      </c>
      <c r="J26" s="321">
        <f t="shared" si="2"/>
        <v>0</v>
      </c>
      <c r="K26" s="286">
        <f t="shared" si="1"/>
        <v>0</v>
      </c>
    </row>
    <row r="27" spans="2:11" ht="20" x14ac:dyDescent="0.15">
      <c r="B27" s="162">
        <v>44032</v>
      </c>
      <c r="C27" s="261"/>
      <c r="D27" s="261"/>
      <c r="E27" s="261"/>
      <c r="F27" s="238"/>
      <c r="G27" s="237"/>
      <c r="H27" s="218"/>
      <c r="I27" s="214">
        <f t="shared" si="0"/>
        <v>0</v>
      </c>
      <c r="J27" s="321">
        <f t="shared" si="2"/>
        <v>0</v>
      </c>
      <c r="K27" s="286">
        <f t="shared" si="1"/>
        <v>0</v>
      </c>
    </row>
    <row r="28" spans="2:11" ht="20" x14ac:dyDescent="0.15">
      <c r="B28" s="162">
        <v>44033</v>
      </c>
      <c r="C28" s="261"/>
      <c r="D28" s="261"/>
      <c r="E28" s="261"/>
      <c r="F28" s="238"/>
      <c r="G28" s="237"/>
      <c r="H28" s="218"/>
      <c r="I28" s="214">
        <f t="shared" si="0"/>
        <v>0</v>
      </c>
      <c r="J28" s="321">
        <f t="shared" si="2"/>
        <v>0</v>
      </c>
      <c r="K28" s="286">
        <f t="shared" si="1"/>
        <v>0</v>
      </c>
    </row>
    <row r="29" spans="2:11" ht="20" x14ac:dyDescent="0.15">
      <c r="B29" s="162">
        <v>44034</v>
      </c>
      <c r="C29" s="261"/>
      <c r="D29" s="261"/>
      <c r="E29" s="261"/>
      <c r="F29" s="238"/>
      <c r="G29" s="237"/>
      <c r="H29" s="218"/>
      <c r="I29" s="214">
        <f t="shared" si="0"/>
        <v>0</v>
      </c>
      <c r="J29" s="321">
        <f t="shared" si="2"/>
        <v>0</v>
      </c>
      <c r="K29" s="286">
        <f t="shared" si="1"/>
        <v>0</v>
      </c>
    </row>
    <row r="30" spans="2:11" ht="20" x14ac:dyDescent="0.15">
      <c r="B30" s="162">
        <v>44035</v>
      </c>
      <c r="C30" s="261"/>
      <c r="D30" s="261"/>
      <c r="E30" s="261"/>
      <c r="F30" s="238"/>
      <c r="G30" s="237"/>
      <c r="H30" s="218"/>
      <c r="I30" s="214">
        <f t="shared" si="0"/>
        <v>0</v>
      </c>
      <c r="J30" s="321">
        <f t="shared" si="2"/>
        <v>0</v>
      </c>
      <c r="K30" s="286">
        <f t="shared" si="1"/>
        <v>0</v>
      </c>
    </row>
    <row r="31" spans="2:11" ht="20" x14ac:dyDescent="0.15">
      <c r="B31" s="162">
        <v>44036</v>
      </c>
      <c r="C31" s="278"/>
      <c r="D31" s="278"/>
      <c r="E31" s="278"/>
      <c r="F31" s="222"/>
      <c r="G31" s="219"/>
      <c r="H31" s="218"/>
      <c r="I31" s="214">
        <f t="shared" si="0"/>
        <v>0</v>
      </c>
      <c r="J31" s="321">
        <f t="shared" si="2"/>
        <v>0</v>
      </c>
      <c r="K31" s="286">
        <f t="shared" si="1"/>
        <v>0</v>
      </c>
    </row>
    <row r="32" spans="2:11" ht="20" x14ac:dyDescent="0.15">
      <c r="B32" s="179">
        <v>44037</v>
      </c>
      <c r="C32" s="277"/>
      <c r="D32" s="277"/>
      <c r="E32" s="277"/>
      <c r="F32" s="213"/>
      <c r="G32" s="223"/>
      <c r="H32" s="215"/>
      <c r="I32" s="214">
        <f t="shared" si="0"/>
        <v>0</v>
      </c>
      <c r="J32" s="321">
        <f t="shared" si="2"/>
        <v>0</v>
      </c>
      <c r="K32" s="286">
        <f t="shared" si="1"/>
        <v>0</v>
      </c>
    </row>
    <row r="33" spans="2:11" ht="20" x14ac:dyDescent="0.15">
      <c r="B33" s="179">
        <v>44038</v>
      </c>
      <c r="C33" s="277"/>
      <c r="D33" s="277"/>
      <c r="E33" s="277"/>
      <c r="F33" s="213"/>
      <c r="G33" s="223"/>
      <c r="H33" s="215"/>
      <c r="I33" s="214">
        <f t="shared" si="0"/>
        <v>0</v>
      </c>
      <c r="J33" s="321">
        <f t="shared" si="2"/>
        <v>0</v>
      </c>
      <c r="K33" s="286">
        <f t="shared" si="1"/>
        <v>0</v>
      </c>
    </row>
    <row r="34" spans="2:11" ht="20" x14ac:dyDescent="0.15">
      <c r="B34" s="162">
        <v>44039</v>
      </c>
      <c r="C34" s="261"/>
      <c r="D34" s="261"/>
      <c r="E34" s="261"/>
      <c r="F34" s="238"/>
      <c r="G34" s="237"/>
      <c r="H34" s="218"/>
      <c r="I34" s="214">
        <f t="shared" si="0"/>
        <v>0</v>
      </c>
      <c r="J34" s="321">
        <f t="shared" si="2"/>
        <v>0</v>
      </c>
      <c r="K34" s="286">
        <f t="shared" si="1"/>
        <v>0</v>
      </c>
    </row>
    <row r="35" spans="2:11" ht="20" x14ac:dyDescent="0.15">
      <c r="B35" s="162">
        <v>44040</v>
      </c>
      <c r="C35" s="261"/>
      <c r="D35" s="261"/>
      <c r="E35" s="261"/>
      <c r="F35" s="238"/>
      <c r="G35" s="237"/>
      <c r="H35" s="218"/>
      <c r="I35" s="214">
        <f t="shared" si="0"/>
        <v>0</v>
      </c>
      <c r="J35" s="321">
        <f t="shared" si="2"/>
        <v>0</v>
      </c>
      <c r="K35" s="286">
        <f t="shared" si="1"/>
        <v>0</v>
      </c>
    </row>
    <row r="36" spans="2:11" ht="20" x14ac:dyDescent="0.15">
      <c r="B36" s="162">
        <v>44041</v>
      </c>
      <c r="C36" s="261"/>
      <c r="D36" s="261"/>
      <c r="E36" s="261"/>
      <c r="F36" s="238"/>
      <c r="G36" s="237"/>
      <c r="H36" s="218"/>
      <c r="I36" s="214">
        <f t="shared" si="0"/>
        <v>0</v>
      </c>
      <c r="J36" s="321">
        <f t="shared" si="2"/>
        <v>0</v>
      </c>
      <c r="K36" s="286">
        <f t="shared" si="1"/>
        <v>0</v>
      </c>
    </row>
    <row r="37" spans="2:11" ht="20" x14ac:dyDescent="0.15">
      <c r="B37" s="162">
        <v>44042</v>
      </c>
      <c r="C37" s="282"/>
      <c r="D37" s="282"/>
      <c r="E37" s="282"/>
      <c r="F37" s="272"/>
      <c r="G37" s="271"/>
      <c r="H37" s="281"/>
      <c r="I37" s="252">
        <f t="shared" si="0"/>
        <v>0</v>
      </c>
      <c r="J37" s="321">
        <f t="shared" si="2"/>
        <v>0</v>
      </c>
      <c r="K37" s="291">
        <f t="shared" si="1"/>
        <v>0</v>
      </c>
    </row>
    <row r="38" spans="2:11" ht="21" thickBot="1" x14ac:dyDescent="0.2">
      <c r="B38" s="280">
        <v>44043</v>
      </c>
      <c r="C38" s="279"/>
      <c r="D38" s="279"/>
      <c r="E38" s="279"/>
      <c r="F38" s="259"/>
      <c r="G38" s="270"/>
      <c r="H38" s="255"/>
      <c r="I38" s="210">
        <f t="shared" si="0"/>
        <v>0</v>
      </c>
      <c r="J38" s="322">
        <f t="shared" si="2"/>
        <v>0</v>
      </c>
      <c r="K38" s="294">
        <f t="shared" si="1"/>
        <v>0</v>
      </c>
    </row>
    <row r="39" spans="2:11" ht="20.25" customHeight="1" thickTop="1" x14ac:dyDescent="0.15"/>
  </sheetData>
  <sheetProtection formatColumns="0"/>
  <mergeCells count="11">
    <mergeCell ref="I4:I5"/>
    <mergeCell ref="J4:K4"/>
    <mergeCell ref="J5:K5"/>
    <mergeCell ref="J6:K6"/>
    <mergeCell ref="B1:I1"/>
    <mergeCell ref="J1:K1"/>
    <mergeCell ref="H2:H3"/>
    <mergeCell ref="I2:I3"/>
    <mergeCell ref="J2:K2"/>
    <mergeCell ref="C3:E3"/>
    <mergeCell ref="J3:K3"/>
  </mergeCells>
  <dataValidations count="19">
    <dataValidation allowBlank="1" showInputMessage="1" showErrorMessage="1" prompt="adsfa" sqref="H2" xr:uid="{00000000-0002-0000-1700-000000000000}"/>
    <dataValidation allowBlank="1" showInputMessage="1" showErrorMessage="1" prompt="Total Assignable Hours Worked to date are automatically calculated in cell below" sqref="I4 E5" xr:uid="{00000000-0002-0000-1700-000001000000}"/>
    <dataValidation allowBlank="1" showInputMessage="1" showErrorMessage="1" prompt="Total Assignable Hours Worked to date automatically calculated in this cell." sqref="E6 I6" xr:uid="{00000000-0002-0000-1700-000002000000}"/>
    <dataValidation allowBlank="1" showInputMessage="1" showErrorMessage="1" prompt="Assigned Hours Worked are automatically calculated in this column under this heading." sqref="J7:K7" xr:uid="{00000000-0002-0000-1700-000003000000}"/>
    <dataValidation allowBlank="1" showInputMessage="1" showErrorMessage="1" prompt="Enter Assigned Time After School in this column under this heading." sqref="H7 I8:I34" xr:uid="{00000000-0002-0000-1700-000004000000}"/>
    <dataValidation allowBlank="1" showInputMessage="1" showErrorMessage="1" prompt="Enter Date in this column under this heading. Use heading filters to find specific entries" sqref="B7" xr:uid="{00000000-0002-0000-1700-000005000000}"/>
    <dataValidation allowBlank="1" showInputMessage="1" showErrorMessage="1" prompt="Total Hours Worked are automatically calculated in this cell" sqref="C6:D6" xr:uid="{00000000-0002-0000-1700-000006000000}"/>
    <dataValidation allowBlank="1" showInputMessage="1" showErrorMessage="1" prompt="Enter Total Work Week Hours in this cell" sqref="B6" xr:uid="{00000000-0002-0000-1700-000007000000}"/>
    <dataValidation allowBlank="1" showInputMessage="1" showErrorMessage="1" prompt="Regular Hours are automatically calculated in cell below" sqref="C5" xr:uid="{00000000-0002-0000-1700-000008000000}"/>
    <dataValidation allowBlank="1" showInputMessage="1" showErrorMessage="1" prompt="Total Assignable Hours Worked are automatically calculated in cell below" sqref="D5" xr:uid="{00000000-0002-0000-1700-000009000000}"/>
    <dataValidation allowBlank="1" showInputMessage="1" showErrorMessage="1" prompt="Enter Total Assignable Hours in cell below" sqref="B5" xr:uid="{00000000-0002-0000-1700-00000A000000}"/>
    <dataValidation allowBlank="1" showInputMessage="1" showErrorMessage="1" prompt="Enter School Name in this cell" sqref="C3" xr:uid="{00000000-0002-0000-1700-00000B000000}"/>
    <dataValidation allowBlank="1" showInputMessage="1" showErrorMessage="1" prompt="Enter School Name in cell to the right" sqref="B3" xr:uid="{00000000-0002-0000-1700-00000C000000}"/>
    <dataValidation allowBlank="1" showInputMessage="1" showErrorMessage="1" prompt="Enter Teacher's FTE in this cell" sqref="D2" xr:uid="{00000000-0002-0000-1700-00000D000000}"/>
    <dataValidation allowBlank="1" showInputMessage="1" showErrorMessage="1" prompt="Enter Teacher Name in this cell" sqref="C2" xr:uid="{00000000-0002-0000-1700-00000E000000}"/>
    <dataValidation allowBlank="1" showInputMessage="1" showErrorMessage="1" prompt="Enter Teacher Name and FTE in cells to the right" sqref="B2" xr:uid="{00000000-0002-0000-1700-00000F000000}"/>
    <dataValidation allowBlank="1" showInputMessage="1" showErrorMessage="1" prompt="Enter Teacher and School details in cells below" sqref="B1" xr:uid="{00000000-0002-0000-17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700-000011000000}"/>
    <dataValidation allowBlank="1" showErrorMessage="1" sqref="I35:I38 F5:G6 I2 F2:G3 H31 L1:L6 M10:Q37 R7:XFD37 P7:Q9 L38:XFD1048576 P1:XFD6 M5:N7 J8:L37 O3:O7 N1:O2 J38:K38 B39:K1048576 H17 H24 A2:A1048576 H10 B8:F38" xr:uid="{00000000-0002-0000-1700-000012000000}"/>
  </dataValidations>
  <hyperlinks>
    <hyperlink ref="I2" location="Summary!A1" display="Summary!A1" xr:uid="{00000000-0004-0000-1700-000000000000}"/>
    <hyperlink ref="I2:I3" location="'Hours Summary'!A1" display="Return to Main" xr:uid="{00000000-0004-0000-1700-000001000000}"/>
    <hyperlink ref="J2" location="'Mon-Day 1-S1'!Print_Titles" display="MON | Day 1 - Sem 1" xr:uid="{00000000-0004-0000-1700-000002000000}"/>
    <hyperlink ref="J3" location="'Tue-Day 2-S1'!Print_Titles" display="TUE | Day 2 - Sem 1" xr:uid="{00000000-0004-0000-1700-000003000000}"/>
    <hyperlink ref="J4" location="'Wed-Day 3-S1'!Print_Titles" display="WED | Day 3 - Sem 1" xr:uid="{00000000-0004-0000-1700-000004000000}"/>
    <hyperlink ref="J5" location="'Thu-Day 4-S1'!Print_Titles" display="THU | Day 4 - Sem 1" xr:uid="{00000000-0004-0000-1700-000005000000}"/>
    <hyperlink ref="J6" location="'Fri-Day 5-S1'!Print_Titles" display="FRI | Day 5 - Sem 1" xr:uid="{00000000-0004-0000-1700-000006000000}"/>
    <hyperlink ref="M2" location="'Day 6'!A1" display="Day 6 - Sem 1" xr:uid="{00000000-0004-0000-1700-000007000000}"/>
    <hyperlink ref="M3" location="'Early Dismissal 1'!A1" display="Early Out 1 - Sem 1" xr:uid="{00000000-0004-0000-1700-000008000000}"/>
    <hyperlink ref="M4" location="'Early Dismissal 2'!A1" display="Early Out 2 - Sem 1" xr:uid="{00000000-0004-0000-1700-000009000000}"/>
    <hyperlink ref="J2:K2" location="'Mon-Day 1'!A1" display="MON | Day 1 - Sem 1" xr:uid="{00000000-0004-0000-1700-00000A000000}"/>
    <hyperlink ref="J3:K3" location="'Tue-Day 2'!A1" display="TUE | Day 2 - Sem 1" xr:uid="{00000000-0004-0000-1700-00000B000000}"/>
    <hyperlink ref="J4:K4" location="'Wed-Day 3'!A1" display="WED | Day 3 - Sem 1" xr:uid="{00000000-0004-0000-1700-00000C000000}"/>
    <hyperlink ref="J5:K5" location="'Thu-Day 4'!A1" display="THU | Day 4 - Sem 1" xr:uid="{00000000-0004-0000-1700-00000D000000}"/>
    <hyperlink ref="J6:K6" location="'Fri-Day 5'!A1" display="FRI | Day 5 - Sem 1" xr:uid="{00000000-0004-0000-17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1FE6F28A-DBE9-4059-9CA5-A22B88B2B96E}">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autoPageBreaks="0" fitToPage="1"/>
  </sheetPr>
  <dimension ref="B1:K40"/>
  <sheetViews>
    <sheetView showGridLines="0" zoomScale="80" zoomScaleNormal="80" workbookViewId="0">
      <pane xSplit="8" ySplit="3" topLeftCell="I25"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8" customWidth="1"/>
    <col min="6" max="6" width="16.83203125" customWidth="1"/>
    <col min="7" max="7" width="10.83203125" customWidth="1"/>
    <col min="8" max="8" width="12" customWidth="1"/>
    <col min="9" max="9" width="14.1640625" customWidth="1"/>
    <col min="10" max="10" width="18.83203125" customWidth="1"/>
    <col min="11" max="11" width="2.1640625" customWidth="1"/>
  </cols>
  <sheetData>
    <row r="1" spans="2:11" ht="62.25" customHeight="1" thickBot="1" x14ac:dyDescent="0.4">
      <c r="B1" s="37" t="s">
        <v>26</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8"/>
      <c r="D5" s="68"/>
      <c r="E5" s="72">
        <f t="shared" si="0"/>
        <v>0</v>
      </c>
      <c r="F5" s="76"/>
      <c r="G5" s="76"/>
      <c r="H5" s="100"/>
      <c r="I5" s="6"/>
      <c r="J5" s="6"/>
      <c r="K5" t="s">
        <v>0</v>
      </c>
    </row>
    <row r="6" spans="2:11" ht="25.5" customHeight="1" thickBot="1" x14ac:dyDescent="0.2">
      <c r="B6" s="90" t="str">
        <f>'Mon-Day 1'!B6</f>
        <v>Block 1</v>
      </c>
      <c r="C6" s="66"/>
      <c r="D6" s="66"/>
      <c r="E6" s="71">
        <f t="shared" si="0"/>
        <v>0</v>
      </c>
      <c r="F6" s="77">
        <f>E6</f>
        <v>0</v>
      </c>
      <c r="G6" s="94"/>
      <c r="H6" s="101"/>
      <c r="I6" s="7"/>
      <c r="J6" s="7"/>
    </row>
    <row r="7" spans="2:11" ht="25.5" customHeight="1" thickBot="1" x14ac:dyDescent="0.2">
      <c r="B7" s="85" t="str">
        <f>'Mon-Day 1'!B7</f>
        <v>Transition/Break</v>
      </c>
      <c r="C7" s="68"/>
      <c r="D7" s="68"/>
      <c r="E7" s="72">
        <f t="shared" si="0"/>
        <v>0</v>
      </c>
      <c r="F7" s="76"/>
      <c r="G7" s="76"/>
      <c r="H7" s="100"/>
      <c r="I7" s="7"/>
      <c r="J7" s="7"/>
    </row>
    <row r="8" spans="2:11" ht="25.5" customHeight="1" thickBot="1" x14ac:dyDescent="0.2">
      <c r="B8" s="90" t="str">
        <f>'Mon-Day 1'!B8</f>
        <v>Block 2</v>
      </c>
      <c r="C8" s="66"/>
      <c r="D8" s="66"/>
      <c r="E8" s="71">
        <f t="shared" si="0"/>
        <v>0</v>
      </c>
      <c r="F8" s="77">
        <f>E8</f>
        <v>0</v>
      </c>
      <c r="G8" s="94"/>
      <c r="H8" s="101"/>
      <c r="I8" s="7"/>
      <c r="J8" s="7"/>
    </row>
    <row r="9" spans="2:11" ht="25.5" customHeight="1" thickBot="1" x14ac:dyDescent="0.2">
      <c r="B9" s="85" t="str">
        <f>'Mon-Day 1'!B9</f>
        <v>Transition/Break</v>
      </c>
      <c r="C9" s="68"/>
      <c r="D9" s="68"/>
      <c r="E9" s="72">
        <f t="shared" si="0"/>
        <v>0</v>
      </c>
      <c r="F9" s="76"/>
      <c r="G9" s="76"/>
      <c r="H9" s="100"/>
      <c r="I9" s="7"/>
      <c r="J9" s="7"/>
    </row>
    <row r="10" spans="2:11" ht="25.5" customHeight="1" thickBot="1" x14ac:dyDescent="0.2">
      <c r="B10" s="90" t="str">
        <f>'Mon-Day 1'!B10</f>
        <v>Block 3</v>
      </c>
      <c r="C10" s="66"/>
      <c r="D10" s="66"/>
      <c r="E10" s="71">
        <f t="shared" si="0"/>
        <v>0</v>
      </c>
      <c r="F10" s="77">
        <f>E10</f>
        <v>0</v>
      </c>
      <c r="G10" s="94"/>
      <c r="H10" s="101"/>
      <c r="I10" s="7"/>
      <c r="J10" s="7"/>
    </row>
    <row r="11" spans="2:11" ht="25.5" customHeight="1" thickBot="1" x14ac:dyDescent="0.2">
      <c r="B11" s="85" t="str">
        <f>'Mon-Day 1'!B11</f>
        <v>Transition/Break</v>
      </c>
      <c r="C11" s="68"/>
      <c r="D11" s="68"/>
      <c r="E11" s="72">
        <f t="shared" si="0"/>
        <v>0</v>
      </c>
      <c r="F11" s="76"/>
      <c r="G11" s="76"/>
      <c r="H11" s="100"/>
      <c r="I11" s="7"/>
      <c r="J11" s="7"/>
    </row>
    <row r="12" spans="2:11" ht="36" customHeight="1" thickBot="1" x14ac:dyDescent="0.2">
      <c r="B12" s="85" t="str">
        <f>'Mon-Day 1'!B12</f>
        <v>Recess Supervision</v>
      </c>
      <c r="C12" s="68"/>
      <c r="D12" s="68"/>
      <c r="E12" s="72">
        <f t="shared" si="0"/>
        <v>0</v>
      </c>
      <c r="F12" s="76"/>
      <c r="G12" s="76"/>
      <c r="H12" s="100"/>
      <c r="I12" s="7"/>
      <c r="J12" s="7"/>
    </row>
    <row r="13" spans="2:11" ht="25.5" customHeight="1" thickBot="1" x14ac:dyDescent="0.2">
      <c r="B13" s="85" t="str">
        <f>'Mon-Day 1'!B13</f>
        <v>Transition/Break</v>
      </c>
      <c r="C13" s="68"/>
      <c r="D13" s="68"/>
      <c r="E13" s="72">
        <f t="shared" si="0"/>
        <v>0</v>
      </c>
      <c r="F13" s="76"/>
      <c r="G13" s="76"/>
      <c r="H13" s="100"/>
      <c r="I13" s="7"/>
      <c r="J13" s="7"/>
    </row>
    <row r="14" spans="2:11" ht="25.5" customHeight="1" thickBot="1" x14ac:dyDescent="0.2">
      <c r="B14" s="90" t="str">
        <f>'Mon-Day 1'!B14</f>
        <v>Block 4</v>
      </c>
      <c r="C14" s="66"/>
      <c r="D14" s="66"/>
      <c r="E14" s="71">
        <f>IFERROR((D14-C14)*24*60,0)</f>
        <v>0</v>
      </c>
      <c r="F14" s="77">
        <f>E14</f>
        <v>0</v>
      </c>
      <c r="G14" s="94"/>
      <c r="H14" s="101"/>
      <c r="I14" s="7"/>
      <c r="J14" s="7"/>
    </row>
    <row r="15" spans="2:11" ht="25.5" customHeight="1" thickBot="1" x14ac:dyDescent="0.2">
      <c r="B15" s="85" t="str">
        <f>'Mon-Day 1'!B15</f>
        <v>Transition/Break</v>
      </c>
      <c r="C15" s="68"/>
      <c r="D15" s="68"/>
      <c r="E15" s="72">
        <f>IFERROR((D15-C15)*24*60,0)</f>
        <v>0</v>
      </c>
      <c r="F15" s="76"/>
      <c r="G15" s="76"/>
      <c r="H15" s="100"/>
      <c r="I15" s="7"/>
      <c r="J15" s="7"/>
    </row>
    <row r="16" spans="2:11" ht="25.5" customHeight="1" thickBot="1" x14ac:dyDescent="0.2">
      <c r="B16" s="90" t="str">
        <f>'Mon-Day 1'!B16</f>
        <v>Block 5</v>
      </c>
      <c r="C16" s="66"/>
      <c r="D16" s="66"/>
      <c r="E16" s="71">
        <f>IFERROR((D16-C16)*24*60,0)</f>
        <v>0</v>
      </c>
      <c r="F16" s="77">
        <f>E16</f>
        <v>0</v>
      </c>
      <c r="G16" s="94"/>
      <c r="H16" s="101"/>
      <c r="I16" s="7"/>
      <c r="J16" s="7"/>
    </row>
    <row r="17" spans="2:10" ht="25.5" customHeight="1" thickBot="1" x14ac:dyDescent="0.2">
      <c r="B17" s="85" t="str">
        <f>'Mon-Day 1'!B17</f>
        <v>Transition/Break</v>
      </c>
      <c r="C17" s="68"/>
      <c r="D17" s="68"/>
      <c r="E17" s="72">
        <f t="shared" ref="E17:E37" si="1">IFERROR((D17-C17)*24*60,0)</f>
        <v>0</v>
      </c>
      <c r="F17" s="76"/>
      <c r="G17" s="76"/>
      <c r="H17" s="100"/>
      <c r="I17" s="7"/>
      <c r="J17" s="7"/>
    </row>
    <row r="18" spans="2:10" ht="25.5" customHeight="1" thickBot="1" x14ac:dyDescent="0.2">
      <c r="B18" s="85" t="str">
        <f>'Mon-Day 1'!B18</f>
        <v>Lunch Supervision</v>
      </c>
      <c r="C18" s="68"/>
      <c r="D18" s="68"/>
      <c r="E18" s="72">
        <f t="shared" si="1"/>
        <v>0</v>
      </c>
      <c r="F18" s="76"/>
      <c r="G18" s="76"/>
      <c r="H18" s="100"/>
    </row>
    <row r="19" spans="2:10" ht="36" customHeight="1" thickBot="1" x14ac:dyDescent="0.2">
      <c r="B19" s="85" t="str">
        <f>'Mon-Day 1'!B19</f>
        <v>Lunch Recess Supervision</v>
      </c>
      <c r="C19" s="68"/>
      <c r="D19" s="68"/>
      <c r="E19" s="72">
        <f t="shared" si="1"/>
        <v>0</v>
      </c>
      <c r="F19" s="76"/>
      <c r="G19" s="76"/>
      <c r="H19" s="100"/>
    </row>
    <row r="20" spans="2:10" ht="25.5" customHeight="1" thickBot="1" x14ac:dyDescent="0.2">
      <c r="B20" s="85" t="str">
        <f>'Mon-Day 1'!B20</f>
        <v>Transition/Break</v>
      </c>
      <c r="C20" s="68"/>
      <c r="D20" s="68"/>
      <c r="E20" s="72">
        <f t="shared" si="1"/>
        <v>0</v>
      </c>
      <c r="F20" s="76"/>
      <c r="G20" s="76"/>
      <c r="H20" s="100"/>
    </row>
    <row r="21" spans="2:10" ht="25.5" customHeight="1" thickBot="1" x14ac:dyDescent="0.2">
      <c r="B21" s="90" t="str">
        <f>'Mon-Day 1'!B21</f>
        <v>Block 6</v>
      </c>
      <c r="C21" s="66"/>
      <c r="D21" s="66"/>
      <c r="E21" s="71">
        <f t="shared" si="1"/>
        <v>0</v>
      </c>
      <c r="F21" s="77">
        <f>E21</f>
        <v>0</v>
      </c>
      <c r="G21" s="94"/>
      <c r="H21" s="101"/>
    </row>
    <row r="22" spans="2:10" ht="25.5" customHeight="1" thickBot="1" x14ac:dyDescent="0.2">
      <c r="B22" s="85" t="str">
        <f>'Mon-Day 1'!B22</f>
        <v>Transition/Break</v>
      </c>
      <c r="C22" s="68"/>
      <c r="D22" s="68"/>
      <c r="E22" s="72">
        <f t="shared" si="1"/>
        <v>0</v>
      </c>
      <c r="F22" s="76"/>
      <c r="G22" s="76"/>
      <c r="H22" s="100"/>
    </row>
    <row r="23" spans="2:10" ht="29.25" customHeight="1" thickBot="1" x14ac:dyDescent="0.2">
      <c r="B23" s="85" t="str">
        <f>'Mon-Day 1'!B23</f>
        <v>Lunch Supervision</v>
      </c>
      <c r="C23" s="68"/>
      <c r="D23" s="68"/>
      <c r="E23" s="72">
        <f t="shared" si="1"/>
        <v>0</v>
      </c>
      <c r="F23" s="76"/>
      <c r="G23" s="76"/>
      <c r="H23" s="100"/>
    </row>
    <row r="24" spans="2:10" ht="32.25" customHeight="1" thickBot="1" x14ac:dyDescent="0.2">
      <c r="B24" s="85" t="str">
        <f>'Mon-Day 1'!B24</f>
        <v>Lunch Recess Supervision</v>
      </c>
      <c r="C24" s="68"/>
      <c r="D24" s="68"/>
      <c r="E24" s="72">
        <f t="shared" si="1"/>
        <v>0</v>
      </c>
      <c r="F24" s="76"/>
      <c r="G24" s="76"/>
      <c r="H24" s="100"/>
    </row>
    <row r="25" spans="2:10" ht="25.5" customHeight="1" thickBot="1" x14ac:dyDescent="0.2">
      <c r="B25" s="85" t="str">
        <f>'Mon-Day 1'!B25</f>
        <v>Transition/Break</v>
      </c>
      <c r="C25" s="68"/>
      <c r="D25" s="68"/>
      <c r="E25" s="72">
        <f t="shared" si="1"/>
        <v>0</v>
      </c>
      <c r="F25" s="76"/>
      <c r="G25" s="76"/>
      <c r="H25" s="100"/>
    </row>
    <row r="26" spans="2:10" ht="25.5" customHeight="1" thickBot="1" x14ac:dyDescent="0.2">
      <c r="B26" s="90" t="str">
        <f>'Mon-Day 1'!B26</f>
        <v>Block 7</v>
      </c>
      <c r="C26" s="66"/>
      <c r="D26" s="66"/>
      <c r="E26" s="71">
        <f t="shared" si="1"/>
        <v>0</v>
      </c>
      <c r="F26" s="77">
        <f>E26</f>
        <v>0</v>
      </c>
      <c r="G26" s="94"/>
      <c r="H26" s="101"/>
    </row>
    <row r="27" spans="2:10" ht="25.5" customHeight="1" thickBot="1" x14ac:dyDescent="0.2">
      <c r="B27" s="85" t="str">
        <f>'Mon-Day 1'!B27</f>
        <v>Transition/Break</v>
      </c>
      <c r="C27" s="68"/>
      <c r="D27" s="68"/>
      <c r="E27" s="72">
        <f t="shared" si="1"/>
        <v>0</v>
      </c>
      <c r="F27" s="76"/>
      <c r="G27" s="76"/>
      <c r="H27" s="100"/>
    </row>
    <row r="28" spans="2:10" ht="32.25" customHeight="1" thickBot="1" x14ac:dyDescent="0.2">
      <c r="B28" s="85" t="str">
        <f>'Mon-Day 1'!B28</f>
        <v>PM Recess Supervision</v>
      </c>
      <c r="C28" s="68"/>
      <c r="D28" s="68"/>
      <c r="E28" s="72">
        <f t="shared" si="1"/>
        <v>0</v>
      </c>
      <c r="F28" s="76"/>
      <c r="G28" s="76"/>
      <c r="H28" s="100"/>
    </row>
    <row r="29" spans="2:10" ht="25.5" customHeight="1" thickBot="1" x14ac:dyDescent="0.2">
      <c r="B29" s="85" t="str">
        <f>'Mon-Day 1'!B29</f>
        <v>Transition/Break</v>
      </c>
      <c r="C29" s="68"/>
      <c r="D29" s="68"/>
      <c r="E29" s="72">
        <f t="shared" si="1"/>
        <v>0</v>
      </c>
      <c r="F29" s="76"/>
      <c r="G29" s="76"/>
      <c r="H29" s="100"/>
    </row>
    <row r="30" spans="2:10" ht="28.5" customHeight="1" thickBot="1" x14ac:dyDescent="0.2">
      <c r="B30" s="90" t="str">
        <f>'Mon-Day 1'!B30</f>
        <v>Block 8</v>
      </c>
      <c r="C30" s="66"/>
      <c r="D30" s="66"/>
      <c r="E30" s="71">
        <f t="shared" si="1"/>
        <v>0</v>
      </c>
      <c r="F30" s="77">
        <f>E30</f>
        <v>0</v>
      </c>
      <c r="G30" s="94"/>
      <c r="H30" s="101"/>
    </row>
    <row r="31" spans="2:10" ht="25.5" customHeight="1" thickBot="1" x14ac:dyDescent="0.2">
      <c r="B31" s="85" t="str">
        <f>'Mon-Day 1'!B31</f>
        <v>Transition/Break</v>
      </c>
      <c r="C31" s="68"/>
      <c r="D31" s="68"/>
      <c r="E31" s="72">
        <f t="shared" si="1"/>
        <v>0</v>
      </c>
      <c r="F31" s="76"/>
      <c r="G31" s="76"/>
      <c r="H31" s="100"/>
    </row>
    <row r="32" spans="2:10" ht="25.5" customHeight="1" thickBot="1" x14ac:dyDescent="0.2">
      <c r="B32" s="90" t="str">
        <f>'Mon-Day 1'!B32</f>
        <v>Block 9</v>
      </c>
      <c r="C32" s="66"/>
      <c r="D32" s="66"/>
      <c r="E32" s="71">
        <f t="shared" si="1"/>
        <v>0</v>
      </c>
      <c r="F32" s="77">
        <f>E32</f>
        <v>0</v>
      </c>
      <c r="G32" s="94"/>
      <c r="H32" s="101"/>
    </row>
    <row r="33" spans="2:10" ht="25.5" customHeight="1" thickBot="1" x14ac:dyDescent="0.2">
      <c r="B33" s="85" t="str">
        <f>'Mon-Day 1'!B33</f>
        <v>Transition/Break</v>
      </c>
      <c r="C33" s="68"/>
      <c r="D33" s="68"/>
      <c r="E33" s="72">
        <f t="shared" si="1"/>
        <v>0</v>
      </c>
      <c r="F33" s="76"/>
      <c r="G33" s="76"/>
      <c r="H33" s="100"/>
    </row>
    <row r="34" spans="2:10" ht="25.5" customHeight="1" thickBot="1" x14ac:dyDescent="0.2">
      <c r="B34" s="90" t="str">
        <f>'Mon-Day 1'!B34</f>
        <v>Block 10</v>
      </c>
      <c r="C34" s="66"/>
      <c r="D34" s="66"/>
      <c r="E34" s="71">
        <f t="shared" si="1"/>
        <v>0</v>
      </c>
      <c r="F34" s="77">
        <f>E34</f>
        <v>0</v>
      </c>
      <c r="G34" s="94"/>
      <c r="H34" s="101"/>
    </row>
    <row r="35" spans="2:10" ht="25.5" customHeight="1" thickBot="1" x14ac:dyDescent="0.2">
      <c r="B35" s="85" t="str">
        <f>'Mon-Day 1'!B35</f>
        <v>Transition/Break</v>
      </c>
      <c r="C35" s="68"/>
      <c r="D35" s="68"/>
      <c r="E35" s="72">
        <f t="shared" si="1"/>
        <v>0</v>
      </c>
      <c r="F35" s="76"/>
      <c r="G35" s="76"/>
      <c r="H35" s="100"/>
      <c r="I35" s="7"/>
      <c r="J35" s="7"/>
    </row>
    <row r="36" spans="2:10" ht="33" customHeight="1" thickBot="1" x14ac:dyDescent="0.2">
      <c r="B36" s="90" t="str">
        <f>'Mon-Day 1'!B36</f>
        <v>Block 11</v>
      </c>
      <c r="C36" s="66"/>
      <c r="D36" s="66"/>
      <c r="E36" s="71">
        <f t="shared" si="1"/>
        <v>0</v>
      </c>
      <c r="F36" s="77">
        <f>E36</f>
        <v>0</v>
      </c>
      <c r="G36" s="94"/>
      <c r="H36" s="101"/>
      <c r="I36" s="7"/>
      <c r="J36" s="7"/>
    </row>
    <row r="37" spans="2:10" ht="27.75" customHeight="1" thickBot="1" x14ac:dyDescent="0.2">
      <c r="B37" s="85" t="str">
        <f>'Mon-Day 1'!B37</f>
        <v>Transition/Break</v>
      </c>
      <c r="C37" s="68"/>
      <c r="D37" s="68"/>
      <c r="E37" s="72">
        <f t="shared" si="1"/>
        <v>0</v>
      </c>
      <c r="F37" s="76"/>
      <c r="G37" s="76"/>
      <c r="H37" s="100"/>
      <c r="I37" s="7"/>
      <c r="J37" s="7"/>
    </row>
    <row r="38" spans="2:10" ht="52.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7.2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2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2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2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200-000003000000}">
      <formula1>0</formula1>
      <formula2>120</formula2>
    </dataValidation>
  </dataValidations>
  <hyperlinks>
    <hyperlink ref="G1" location="'Hours Summary'!A1" display="Return to Main" xr:uid="{00000000-0004-0000-0200-000000000000}"/>
  </hyperlinks>
  <printOptions horizontalCentered="1"/>
  <pageMargins left="0.25" right="0.25" top="0.75" bottom="0.75" header="0.3" footer="0.3"/>
  <pageSetup scale="4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pageSetUpPr autoPageBreaks="0" fitToPage="1"/>
  </sheetPr>
  <dimension ref="B1:K40"/>
  <sheetViews>
    <sheetView showGridLines="0" zoomScale="80" zoomScaleNormal="80" workbookViewId="0">
      <pane xSplit="8" ySplit="3" topLeftCell="I29"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4" width="18" customWidth="1"/>
    <col min="5" max="5" width="17.164062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65</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8"/>
      <c r="D5" s="68"/>
      <c r="E5" s="72">
        <f t="shared" si="0"/>
        <v>0</v>
      </c>
      <c r="F5" s="76"/>
      <c r="G5" s="76"/>
      <c r="H5" s="100"/>
      <c r="I5" s="6"/>
      <c r="J5" s="6"/>
      <c r="K5" t="s">
        <v>0</v>
      </c>
    </row>
    <row r="6" spans="2:11" ht="25.5" customHeight="1" thickBot="1" x14ac:dyDescent="0.2">
      <c r="B6" s="90" t="str">
        <f>'Mon-Day 1'!B6</f>
        <v>Block 1</v>
      </c>
      <c r="C6" s="66"/>
      <c r="D6" s="66"/>
      <c r="E6" s="71">
        <f t="shared" si="0"/>
        <v>0</v>
      </c>
      <c r="F6" s="77">
        <f>E6</f>
        <v>0</v>
      </c>
      <c r="G6" s="94"/>
      <c r="H6" s="101"/>
      <c r="I6" s="7"/>
      <c r="J6" s="7"/>
    </row>
    <row r="7" spans="2:11" ht="25.5" customHeight="1" thickBot="1" x14ac:dyDescent="0.2">
      <c r="B7" s="85" t="str">
        <f>'Mon-Day 1'!B7</f>
        <v>Transition/Break</v>
      </c>
      <c r="C7" s="68"/>
      <c r="D7" s="68"/>
      <c r="E7" s="72">
        <f t="shared" si="0"/>
        <v>0</v>
      </c>
      <c r="F7" s="76"/>
      <c r="G7" s="76"/>
      <c r="H7" s="100"/>
      <c r="I7" s="7"/>
      <c r="J7" s="7"/>
    </row>
    <row r="8" spans="2:11" ht="25.5" customHeight="1" thickBot="1" x14ac:dyDescent="0.2">
      <c r="B8" s="90" t="str">
        <f>'Mon-Day 1'!B8</f>
        <v>Block 2</v>
      </c>
      <c r="C8" s="66"/>
      <c r="D8" s="66"/>
      <c r="E8" s="71">
        <f t="shared" si="0"/>
        <v>0</v>
      </c>
      <c r="F8" s="77">
        <f>E8</f>
        <v>0</v>
      </c>
      <c r="G8" s="94"/>
      <c r="H8" s="101"/>
      <c r="I8" s="7"/>
      <c r="J8" s="7"/>
    </row>
    <row r="9" spans="2:11" ht="25.5" customHeight="1" thickBot="1" x14ac:dyDescent="0.2">
      <c r="B9" s="85" t="str">
        <f>'Mon-Day 1'!B9</f>
        <v>Transition/Break</v>
      </c>
      <c r="C9" s="68"/>
      <c r="D9" s="68"/>
      <c r="E9" s="72">
        <f t="shared" si="0"/>
        <v>0</v>
      </c>
      <c r="F9" s="76"/>
      <c r="G9" s="76"/>
      <c r="H9" s="100"/>
      <c r="I9" s="7"/>
      <c r="J9" s="7"/>
    </row>
    <row r="10" spans="2:11" ht="25.5" customHeight="1" thickBot="1" x14ac:dyDescent="0.2">
      <c r="B10" s="90" t="str">
        <f>'Mon-Day 1'!B10</f>
        <v>Block 3</v>
      </c>
      <c r="C10" s="66"/>
      <c r="D10" s="66"/>
      <c r="E10" s="71">
        <f t="shared" si="0"/>
        <v>0</v>
      </c>
      <c r="F10" s="77">
        <f>E10</f>
        <v>0</v>
      </c>
      <c r="G10" s="94"/>
      <c r="H10" s="101"/>
      <c r="I10" s="7"/>
      <c r="J10" s="7"/>
    </row>
    <row r="11" spans="2:11" ht="25.5" customHeight="1" thickBot="1" x14ac:dyDescent="0.2">
      <c r="B11" s="85" t="str">
        <f>'Mon-Day 1'!B11</f>
        <v>Transition/Break</v>
      </c>
      <c r="C11" s="68"/>
      <c r="D11" s="68"/>
      <c r="E11" s="72">
        <f t="shared" si="0"/>
        <v>0</v>
      </c>
      <c r="F11" s="76"/>
      <c r="G11" s="76"/>
      <c r="H11" s="100"/>
      <c r="I11" s="7"/>
      <c r="J11" s="7"/>
    </row>
    <row r="12" spans="2:11" ht="36" customHeight="1" thickBot="1" x14ac:dyDescent="0.2">
      <c r="B12" s="85" t="str">
        <f>'Mon-Day 1'!B12</f>
        <v>Recess Supervision</v>
      </c>
      <c r="C12" s="68"/>
      <c r="D12" s="68"/>
      <c r="E12" s="72">
        <f t="shared" si="0"/>
        <v>0</v>
      </c>
      <c r="F12" s="76"/>
      <c r="G12" s="76"/>
      <c r="H12" s="100"/>
      <c r="I12" s="7"/>
      <c r="J12" s="7"/>
    </row>
    <row r="13" spans="2:11" ht="25.5" customHeight="1" thickBot="1" x14ac:dyDescent="0.2">
      <c r="B13" s="85" t="str">
        <f>'Mon-Day 1'!B13</f>
        <v>Transition/Break</v>
      </c>
      <c r="C13" s="68"/>
      <c r="D13" s="68"/>
      <c r="E13" s="72">
        <f t="shared" si="0"/>
        <v>0</v>
      </c>
      <c r="F13" s="76"/>
      <c r="G13" s="76"/>
      <c r="H13" s="100"/>
      <c r="I13" s="7"/>
      <c r="J13" s="7"/>
    </row>
    <row r="14" spans="2:11" ht="25.5" customHeight="1" thickBot="1" x14ac:dyDescent="0.2">
      <c r="B14" s="90" t="str">
        <f>'Mon-Day 1'!B14</f>
        <v>Block 4</v>
      </c>
      <c r="C14" s="66"/>
      <c r="D14" s="66"/>
      <c r="E14" s="71">
        <f>IFERROR((D14-C14)*24*60,0)</f>
        <v>0</v>
      </c>
      <c r="F14" s="77">
        <f>E14</f>
        <v>0</v>
      </c>
      <c r="G14" s="94"/>
      <c r="H14" s="101"/>
      <c r="I14" s="7"/>
      <c r="J14" s="7"/>
    </row>
    <row r="15" spans="2:11" ht="25.5" customHeight="1" thickBot="1" x14ac:dyDescent="0.2">
      <c r="B15" s="85" t="str">
        <f>'Mon-Day 1'!B15</f>
        <v>Transition/Break</v>
      </c>
      <c r="C15" s="68"/>
      <c r="D15" s="68"/>
      <c r="E15" s="72">
        <f>IFERROR((D15-C15)*24*60,0)</f>
        <v>0</v>
      </c>
      <c r="F15" s="76"/>
      <c r="G15" s="76"/>
      <c r="H15" s="100"/>
      <c r="I15" s="7"/>
      <c r="J15" s="7"/>
    </row>
    <row r="16" spans="2:11" ht="25.5" customHeight="1" thickBot="1" x14ac:dyDescent="0.2">
      <c r="B16" s="90" t="str">
        <f>'Mon-Day 1'!B16</f>
        <v>Block 5</v>
      </c>
      <c r="C16" s="66"/>
      <c r="D16" s="66"/>
      <c r="E16" s="71">
        <f>IFERROR((D16-C16)*24*60,0)</f>
        <v>0</v>
      </c>
      <c r="F16" s="77">
        <f>E16</f>
        <v>0</v>
      </c>
      <c r="G16" s="94"/>
      <c r="H16" s="101"/>
      <c r="I16" s="7"/>
      <c r="J16" s="7"/>
    </row>
    <row r="17" spans="2:10" ht="25.5" customHeight="1" thickBot="1" x14ac:dyDescent="0.2">
      <c r="B17" s="85" t="str">
        <f>'Mon-Day 1'!B17</f>
        <v>Transition/Break</v>
      </c>
      <c r="C17" s="68"/>
      <c r="D17" s="68"/>
      <c r="E17" s="72">
        <f t="shared" ref="E17:E37" si="1">IFERROR((D17-C17)*24*60,0)</f>
        <v>0</v>
      </c>
      <c r="F17" s="76"/>
      <c r="G17" s="76"/>
      <c r="H17" s="100"/>
      <c r="I17" s="7"/>
      <c r="J17" s="7"/>
    </row>
    <row r="18" spans="2:10" ht="25.5" customHeight="1" thickBot="1" x14ac:dyDescent="0.2">
      <c r="B18" s="85" t="str">
        <f>'Mon-Day 1'!B18</f>
        <v>Lunch Supervision</v>
      </c>
      <c r="C18" s="68"/>
      <c r="D18" s="68"/>
      <c r="E18" s="72">
        <f t="shared" si="1"/>
        <v>0</v>
      </c>
      <c r="F18" s="76"/>
      <c r="G18" s="76"/>
      <c r="H18" s="100"/>
    </row>
    <row r="19" spans="2:10" ht="36" customHeight="1" thickBot="1" x14ac:dyDescent="0.2">
      <c r="B19" s="85" t="str">
        <f>'Mon-Day 1'!B19</f>
        <v>Lunch Recess Supervision</v>
      </c>
      <c r="C19" s="68"/>
      <c r="D19" s="68"/>
      <c r="E19" s="72">
        <f t="shared" si="1"/>
        <v>0</v>
      </c>
      <c r="F19" s="76"/>
      <c r="G19" s="76"/>
      <c r="H19" s="100"/>
    </row>
    <row r="20" spans="2:10" ht="25.5" customHeight="1" thickBot="1" x14ac:dyDescent="0.2">
      <c r="B20" s="85" t="str">
        <f>'Mon-Day 1'!B20</f>
        <v>Transition/Break</v>
      </c>
      <c r="C20" s="68"/>
      <c r="D20" s="68"/>
      <c r="E20" s="72">
        <f t="shared" si="1"/>
        <v>0</v>
      </c>
      <c r="F20" s="76"/>
      <c r="G20" s="76"/>
      <c r="H20" s="100"/>
    </row>
    <row r="21" spans="2:10" ht="25.5" customHeight="1" thickBot="1" x14ac:dyDescent="0.2">
      <c r="B21" s="90" t="str">
        <f>'Mon-Day 1'!B21</f>
        <v>Block 6</v>
      </c>
      <c r="C21" s="66"/>
      <c r="D21" s="66"/>
      <c r="E21" s="71">
        <f t="shared" si="1"/>
        <v>0</v>
      </c>
      <c r="F21" s="77">
        <f>E21</f>
        <v>0</v>
      </c>
      <c r="G21" s="94"/>
      <c r="H21" s="101"/>
    </row>
    <row r="22" spans="2:10" ht="25.5" customHeight="1" thickBot="1" x14ac:dyDescent="0.2">
      <c r="B22" s="85" t="str">
        <f>'Mon-Day 1'!B22</f>
        <v>Transition/Break</v>
      </c>
      <c r="C22" s="68"/>
      <c r="D22" s="68"/>
      <c r="E22" s="72">
        <f t="shared" si="1"/>
        <v>0</v>
      </c>
      <c r="F22" s="76"/>
      <c r="G22" s="76"/>
      <c r="H22" s="100"/>
    </row>
    <row r="23" spans="2:10" ht="29.25" customHeight="1" thickBot="1" x14ac:dyDescent="0.2">
      <c r="B23" s="85" t="str">
        <f>'Mon-Day 1'!B23</f>
        <v>Lunch Supervision</v>
      </c>
      <c r="C23" s="68"/>
      <c r="D23" s="68"/>
      <c r="E23" s="72">
        <f t="shared" si="1"/>
        <v>0</v>
      </c>
      <c r="F23" s="76"/>
      <c r="G23" s="76"/>
      <c r="H23" s="100"/>
    </row>
    <row r="24" spans="2:10" ht="35.25" customHeight="1" thickBot="1" x14ac:dyDescent="0.2">
      <c r="B24" s="85" t="str">
        <f>'Mon-Day 1'!B24</f>
        <v>Lunch Recess Supervision</v>
      </c>
      <c r="C24" s="68"/>
      <c r="D24" s="68"/>
      <c r="E24" s="72">
        <f t="shared" si="1"/>
        <v>0</v>
      </c>
      <c r="F24" s="76"/>
      <c r="G24" s="76"/>
      <c r="H24" s="100"/>
    </row>
    <row r="25" spans="2:10" ht="25.5" customHeight="1" thickBot="1" x14ac:dyDescent="0.2">
      <c r="B25" s="85" t="str">
        <f>'Mon-Day 1'!B25</f>
        <v>Transition/Break</v>
      </c>
      <c r="C25" s="68"/>
      <c r="D25" s="68"/>
      <c r="E25" s="72">
        <f t="shared" si="1"/>
        <v>0</v>
      </c>
      <c r="F25" s="76"/>
      <c r="G25" s="76"/>
      <c r="H25" s="100"/>
    </row>
    <row r="26" spans="2:10" ht="25.5" customHeight="1" thickBot="1" x14ac:dyDescent="0.2">
      <c r="B26" s="90" t="str">
        <f>'Mon-Day 1'!B26</f>
        <v>Block 7</v>
      </c>
      <c r="C26" s="66"/>
      <c r="D26" s="66"/>
      <c r="E26" s="71">
        <f t="shared" si="1"/>
        <v>0</v>
      </c>
      <c r="F26" s="77">
        <f>E26</f>
        <v>0</v>
      </c>
      <c r="G26" s="94"/>
      <c r="H26" s="101"/>
    </row>
    <row r="27" spans="2:10" ht="25.5" customHeight="1" thickBot="1" x14ac:dyDescent="0.2">
      <c r="B27" s="85" t="str">
        <f>'Mon-Day 1'!B27</f>
        <v>Transition/Break</v>
      </c>
      <c r="C27" s="68"/>
      <c r="D27" s="68"/>
      <c r="E27" s="72">
        <f t="shared" si="1"/>
        <v>0</v>
      </c>
      <c r="F27" s="76"/>
      <c r="G27" s="76"/>
      <c r="H27" s="100"/>
    </row>
    <row r="28" spans="2:10" ht="33.75" customHeight="1" thickBot="1" x14ac:dyDescent="0.2">
      <c r="B28" s="85" t="str">
        <f>'Mon-Day 1'!B28</f>
        <v>PM Recess Supervision</v>
      </c>
      <c r="C28" s="68"/>
      <c r="D28" s="68"/>
      <c r="E28" s="72">
        <f t="shared" si="1"/>
        <v>0</v>
      </c>
      <c r="F28" s="76"/>
      <c r="G28" s="76"/>
      <c r="H28" s="100"/>
    </row>
    <row r="29" spans="2:10" ht="25.5" customHeight="1" thickBot="1" x14ac:dyDescent="0.2">
      <c r="B29" s="85" t="str">
        <f>'Mon-Day 1'!B29</f>
        <v>Transition/Break</v>
      </c>
      <c r="C29" s="68"/>
      <c r="D29" s="68"/>
      <c r="E29" s="72">
        <f t="shared" si="1"/>
        <v>0</v>
      </c>
      <c r="F29" s="76"/>
      <c r="G29" s="76"/>
      <c r="H29" s="100"/>
    </row>
    <row r="30" spans="2:10" ht="28.5" customHeight="1" thickBot="1" x14ac:dyDescent="0.2">
      <c r="B30" s="90" t="str">
        <f>'Mon-Day 1'!B30</f>
        <v>Block 8</v>
      </c>
      <c r="C30" s="66"/>
      <c r="D30" s="66"/>
      <c r="E30" s="71">
        <f t="shared" si="1"/>
        <v>0</v>
      </c>
      <c r="F30" s="77">
        <f>E30</f>
        <v>0</v>
      </c>
      <c r="G30" s="94"/>
      <c r="H30" s="101"/>
    </row>
    <row r="31" spans="2:10" ht="25.5" customHeight="1" thickBot="1" x14ac:dyDescent="0.2">
      <c r="B31" s="85" t="str">
        <f>'Mon-Day 1'!B31</f>
        <v>Transition/Break</v>
      </c>
      <c r="C31" s="68"/>
      <c r="D31" s="68"/>
      <c r="E31" s="72">
        <f t="shared" si="1"/>
        <v>0</v>
      </c>
      <c r="F31" s="76"/>
      <c r="G31" s="76"/>
      <c r="H31" s="100"/>
    </row>
    <row r="32" spans="2:10" ht="25.5" customHeight="1" thickBot="1" x14ac:dyDescent="0.2">
      <c r="B32" s="90" t="str">
        <f>'Mon-Day 1'!B32</f>
        <v>Block 9</v>
      </c>
      <c r="C32" s="66"/>
      <c r="D32" s="66"/>
      <c r="E32" s="71">
        <f t="shared" si="1"/>
        <v>0</v>
      </c>
      <c r="F32" s="77">
        <f>E32</f>
        <v>0</v>
      </c>
      <c r="G32" s="94"/>
      <c r="H32" s="101"/>
    </row>
    <row r="33" spans="2:10" ht="25.5" customHeight="1" thickBot="1" x14ac:dyDescent="0.2">
      <c r="B33" s="85" t="str">
        <f>'Mon-Day 1'!B33</f>
        <v>Transition/Break</v>
      </c>
      <c r="C33" s="68"/>
      <c r="D33" s="68"/>
      <c r="E33" s="72">
        <f t="shared" si="1"/>
        <v>0</v>
      </c>
      <c r="F33" s="76"/>
      <c r="G33" s="76"/>
      <c r="H33" s="100"/>
    </row>
    <row r="34" spans="2:10" ht="25.5" customHeight="1" thickBot="1" x14ac:dyDescent="0.2">
      <c r="B34" s="90" t="str">
        <f>'Mon-Day 1'!B34</f>
        <v>Block 10</v>
      </c>
      <c r="C34" s="66"/>
      <c r="D34" s="66"/>
      <c r="E34" s="71">
        <f t="shared" si="1"/>
        <v>0</v>
      </c>
      <c r="F34" s="77">
        <f>E34</f>
        <v>0</v>
      </c>
      <c r="G34" s="94"/>
      <c r="H34" s="101"/>
    </row>
    <row r="35" spans="2:10" ht="25.5" customHeight="1" thickBot="1" x14ac:dyDescent="0.2">
      <c r="B35" s="85" t="str">
        <f>'Mon-Day 1'!B35</f>
        <v>Transition/Break</v>
      </c>
      <c r="C35" s="68"/>
      <c r="D35" s="68"/>
      <c r="E35" s="72">
        <f t="shared" si="1"/>
        <v>0</v>
      </c>
      <c r="F35" s="76"/>
      <c r="G35" s="76"/>
      <c r="H35" s="100"/>
      <c r="I35" s="7"/>
      <c r="J35" s="7"/>
    </row>
    <row r="36" spans="2:10" ht="32.25" customHeight="1" thickBot="1" x14ac:dyDescent="0.2">
      <c r="B36" s="90" t="str">
        <f>'Mon-Day 1'!B36</f>
        <v>Block 11</v>
      </c>
      <c r="C36" s="66"/>
      <c r="D36" s="66"/>
      <c r="E36" s="71">
        <f t="shared" si="1"/>
        <v>0</v>
      </c>
      <c r="F36" s="77">
        <f>E36</f>
        <v>0</v>
      </c>
      <c r="G36" s="94"/>
      <c r="H36" s="101"/>
      <c r="I36" s="7"/>
      <c r="J36" s="7"/>
    </row>
    <row r="37" spans="2:10" ht="29.25" customHeight="1" thickBot="1" x14ac:dyDescent="0.2">
      <c r="B37" s="85" t="str">
        <f>'Mon-Day 1'!B37</f>
        <v>Transition/Break</v>
      </c>
      <c r="C37" s="68"/>
      <c r="D37" s="68"/>
      <c r="E37" s="72">
        <f t="shared" si="1"/>
        <v>0</v>
      </c>
      <c r="F37" s="76"/>
      <c r="G37" s="76"/>
      <c r="H37" s="100"/>
      <c r="I37" s="7"/>
      <c r="J37" s="7"/>
    </row>
    <row r="38" spans="2:10" ht="48"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5.7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3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3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3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300-000003000000}">
      <formula1>0</formula1>
      <formula2>120</formula2>
    </dataValidation>
  </dataValidations>
  <hyperlinks>
    <hyperlink ref="G1" location="'Hours Summary'!A1" display="Return to Main" xr:uid="{00000000-0004-0000-0300-000000000000}"/>
  </hyperlinks>
  <printOptions horizontalCentered="1"/>
  <pageMargins left="0.25" right="0.25" top="0.75" bottom="0.75" header="0.3" footer="0.3"/>
  <pageSetup scale="4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14999847407452621"/>
    <pageSetUpPr autoPageBreaks="0" fitToPage="1"/>
  </sheetPr>
  <dimension ref="B1:K40"/>
  <sheetViews>
    <sheetView showGridLines="0" zoomScale="80" zoomScaleNormal="80" workbookViewId="0">
      <pane xSplit="8" ySplit="3" topLeftCell="I29"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7.164062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25</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8"/>
      <c r="D5" s="68"/>
      <c r="E5" s="72">
        <f t="shared" si="0"/>
        <v>0</v>
      </c>
      <c r="F5" s="76"/>
      <c r="G5" s="76"/>
      <c r="H5" s="100"/>
      <c r="I5" s="6"/>
      <c r="J5" s="6"/>
      <c r="K5" t="s">
        <v>0</v>
      </c>
    </row>
    <row r="6" spans="2:11" ht="25.5" customHeight="1" thickBot="1" x14ac:dyDescent="0.2">
      <c r="B6" s="90" t="str">
        <f>'Mon-Day 1'!B6</f>
        <v>Block 1</v>
      </c>
      <c r="C6" s="66"/>
      <c r="D6" s="66"/>
      <c r="E6" s="71">
        <f t="shared" si="0"/>
        <v>0</v>
      </c>
      <c r="F6" s="77">
        <f>E6</f>
        <v>0</v>
      </c>
      <c r="G6" s="94"/>
      <c r="H6" s="101"/>
      <c r="I6" s="7"/>
      <c r="J6" s="7"/>
    </row>
    <row r="7" spans="2:11" ht="25.5" customHeight="1" thickBot="1" x14ac:dyDescent="0.2">
      <c r="B7" s="85" t="str">
        <f>'Mon-Day 1'!B7</f>
        <v>Transition/Break</v>
      </c>
      <c r="C7" s="68"/>
      <c r="D7" s="68"/>
      <c r="E7" s="72">
        <f t="shared" si="0"/>
        <v>0</v>
      </c>
      <c r="F7" s="76"/>
      <c r="G7" s="76"/>
      <c r="H7" s="100"/>
      <c r="I7" s="7"/>
      <c r="J7" s="7"/>
    </row>
    <row r="8" spans="2:11" ht="25.5" customHeight="1" thickBot="1" x14ac:dyDescent="0.2">
      <c r="B8" s="90" t="str">
        <f>'Mon-Day 1'!B8</f>
        <v>Block 2</v>
      </c>
      <c r="C8" s="66"/>
      <c r="D8" s="66"/>
      <c r="E8" s="71">
        <f t="shared" si="0"/>
        <v>0</v>
      </c>
      <c r="F8" s="77">
        <f>E8</f>
        <v>0</v>
      </c>
      <c r="G8" s="94"/>
      <c r="H8" s="101"/>
      <c r="I8" s="7"/>
      <c r="J8" s="7"/>
    </row>
    <row r="9" spans="2:11" ht="25.5" customHeight="1" thickBot="1" x14ac:dyDescent="0.2">
      <c r="B9" s="85" t="str">
        <f>'Mon-Day 1'!B9</f>
        <v>Transition/Break</v>
      </c>
      <c r="C9" s="68"/>
      <c r="D9" s="68"/>
      <c r="E9" s="72">
        <f t="shared" si="0"/>
        <v>0</v>
      </c>
      <c r="F9" s="76"/>
      <c r="G9" s="76"/>
      <c r="H9" s="100"/>
      <c r="I9" s="7"/>
      <c r="J9" s="7"/>
    </row>
    <row r="10" spans="2:11" ht="25.5" customHeight="1" thickBot="1" x14ac:dyDescent="0.2">
      <c r="B10" s="90" t="str">
        <f>'Mon-Day 1'!B10</f>
        <v>Block 3</v>
      </c>
      <c r="C10" s="66"/>
      <c r="D10" s="66"/>
      <c r="E10" s="71">
        <f t="shared" si="0"/>
        <v>0</v>
      </c>
      <c r="F10" s="77">
        <f>E10</f>
        <v>0</v>
      </c>
      <c r="G10" s="94"/>
      <c r="H10" s="101"/>
      <c r="I10" s="7"/>
      <c r="J10" s="7"/>
    </row>
    <row r="11" spans="2:11" ht="25.5" customHeight="1" thickBot="1" x14ac:dyDescent="0.2">
      <c r="B11" s="85" t="str">
        <f>'Mon-Day 1'!B11</f>
        <v>Transition/Break</v>
      </c>
      <c r="C11" s="68"/>
      <c r="D11" s="68"/>
      <c r="E11" s="72">
        <f t="shared" si="0"/>
        <v>0</v>
      </c>
      <c r="F11" s="76"/>
      <c r="G11" s="76"/>
      <c r="H11" s="100"/>
      <c r="I11" s="7"/>
      <c r="J11" s="7"/>
    </row>
    <row r="12" spans="2:11" ht="36" customHeight="1" thickBot="1" x14ac:dyDescent="0.2">
      <c r="B12" s="85" t="str">
        <f>'Mon-Day 1'!B12</f>
        <v>Recess Supervision</v>
      </c>
      <c r="C12" s="68"/>
      <c r="D12" s="68"/>
      <c r="E12" s="72">
        <f t="shared" si="0"/>
        <v>0</v>
      </c>
      <c r="F12" s="76"/>
      <c r="G12" s="76"/>
      <c r="H12" s="100"/>
      <c r="I12" s="7"/>
      <c r="J12" s="7"/>
    </row>
    <row r="13" spans="2:11" ht="25.5" customHeight="1" thickBot="1" x14ac:dyDescent="0.2">
      <c r="B13" s="85" t="str">
        <f>'Mon-Day 1'!B13</f>
        <v>Transition/Break</v>
      </c>
      <c r="C13" s="68"/>
      <c r="D13" s="68"/>
      <c r="E13" s="72">
        <f t="shared" si="0"/>
        <v>0</v>
      </c>
      <c r="F13" s="76"/>
      <c r="G13" s="76"/>
      <c r="H13" s="100"/>
      <c r="I13" s="7"/>
      <c r="J13" s="7"/>
    </row>
    <row r="14" spans="2:11" ht="25.5" customHeight="1" thickBot="1" x14ac:dyDescent="0.2">
      <c r="B14" s="90" t="str">
        <f>'Mon-Day 1'!B14</f>
        <v>Block 4</v>
      </c>
      <c r="C14" s="66"/>
      <c r="D14" s="66"/>
      <c r="E14" s="71">
        <f>IFERROR((D14-C14)*24*60,0)</f>
        <v>0</v>
      </c>
      <c r="F14" s="77">
        <f>E14</f>
        <v>0</v>
      </c>
      <c r="G14" s="94"/>
      <c r="H14" s="101"/>
      <c r="I14" s="7"/>
      <c r="J14" s="7"/>
    </row>
    <row r="15" spans="2:11" ht="25.5" customHeight="1" thickBot="1" x14ac:dyDescent="0.2">
      <c r="B15" s="85" t="str">
        <f>'Mon-Day 1'!B15</f>
        <v>Transition/Break</v>
      </c>
      <c r="C15" s="68"/>
      <c r="D15" s="68"/>
      <c r="E15" s="72">
        <f>IFERROR((D15-C15)*24*60,0)</f>
        <v>0</v>
      </c>
      <c r="F15" s="76"/>
      <c r="G15" s="76"/>
      <c r="H15" s="100"/>
      <c r="I15" s="7"/>
      <c r="J15" s="7"/>
    </row>
    <row r="16" spans="2:11" ht="25.5" customHeight="1" thickBot="1" x14ac:dyDescent="0.2">
      <c r="B16" s="90" t="str">
        <f>'Mon-Day 1'!B16</f>
        <v>Block 5</v>
      </c>
      <c r="C16" s="66"/>
      <c r="D16" s="66"/>
      <c r="E16" s="71">
        <f>IFERROR((D16-C16)*24*60,0)</f>
        <v>0</v>
      </c>
      <c r="F16" s="77">
        <f>E16</f>
        <v>0</v>
      </c>
      <c r="G16" s="94"/>
      <c r="H16" s="101"/>
      <c r="I16" s="7"/>
      <c r="J16" s="7"/>
    </row>
    <row r="17" spans="2:10" ht="25.5" customHeight="1" thickBot="1" x14ac:dyDescent="0.2">
      <c r="B17" s="85" t="str">
        <f>'Mon-Day 1'!B17</f>
        <v>Transition/Break</v>
      </c>
      <c r="C17" s="68"/>
      <c r="D17" s="68"/>
      <c r="E17" s="72">
        <f t="shared" ref="E17:E37" si="1">IFERROR((D17-C17)*24*60,0)</f>
        <v>0</v>
      </c>
      <c r="F17" s="76"/>
      <c r="G17" s="76"/>
      <c r="H17" s="100"/>
      <c r="I17" s="7"/>
      <c r="J17" s="7"/>
    </row>
    <row r="18" spans="2:10" ht="25.5" customHeight="1" thickBot="1" x14ac:dyDescent="0.2">
      <c r="B18" s="85" t="str">
        <f>'Mon-Day 1'!B18</f>
        <v>Lunch Supervision</v>
      </c>
      <c r="C18" s="68"/>
      <c r="D18" s="68"/>
      <c r="E18" s="72">
        <f t="shared" si="1"/>
        <v>0</v>
      </c>
      <c r="F18" s="76"/>
      <c r="G18" s="76"/>
      <c r="H18" s="100"/>
    </row>
    <row r="19" spans="2:10" ht="36" customHeight="1" thickBot="1" x14ac:dyDescent="0.2">
      <c r="B19" s="85" t="str">
        <f>'Mon-Day 1'!B19</f>
        <v>Lunch Recess Supervision</v>
      </c>
      <c r="C19" s="68"/>
      <c r="D19" s="68"/>
      <c r="E19" s="72">
        <f t="shared" si="1"/>
        <v>0</v>
      </c>
      <c r="F19" s="76"/>
      <c r="G19" s="76"/>
      <c r="H19" s="100"/>
    </row>
    <row r="20" spans="2:10" ht="25.5" customHeight="1" thickBot="1" x14ac:dyDescent="0.2">
      <c r="B20" s="85" t="str">
        <f>'Mon-Day 1'!B20</f>
        <v>Transition/Break</v>
      </c>
      <c r="C20" s="68"/>
      <c r="D20" s="68"/>
      <c r="E20" s="72">
        <f t="shared" si="1"/>
        <v>0</v>
      </c>
      <c r="F20" s="76"/>
      <c r="G20" s="76"/>
      <c r="H20" s="100"/>
    </row>
    <row r="21" spans="2:10" ht="25.5" customHeight="1" thickBot="1" x14ac:dyDescent="0.2">
      <c r="B21" s="90" t="str">
        <f>'Mon-Day 1'!B21</f>
        <v>Block 6</v>
      </c>
      <c r="C21" s="66"/>
      <c r="D21" s="66"/>
      <c r="E21" s="71">
        <f t="shared" si="1"/>
        <v>0</v>
      </c>
      <c r="F21" s="77">
        <f>E21</f>
        <v>0</v>
      </c>
      <c r="G21" s="94"/>
      <c r="H21" s="101"/>
    </row>
    <row r="22" spans="2:10" ht="25.5" customHeight="1" thickBot="1" x14ac:dyDescent="0.2">
      <c r="B22" s="85" t="str">
        <f>'Mon-Day 1'!B22</f>
        <v>Transition/Break</v>
      </c>
      <c r="C22" s="68"/>
      <c r="D22" s="68"/>
      <c r="E22" s="72">
        <f t="shared" si="1"/>
        <v>0</v>
      </c>
      <c r="F22" s="76"/>
      <c r="G22" s="76"/>
      <c r="H22" s="100"/>
    </row>
    <row r="23" spans="2:10" ht="29.25" customHeight="1" thickBot="1" x14ac:dyDescent="0.2">
      <c r="B23" s="85" t="str">
        <f>'Mon-Day 1'!B23</f>
        <v>Lunch Supervision</v>
      </c>
      <c r="C23" s="68"/>
      <c r="D23" s="68"/>
      <c r="E23" s="72">
        <f t="shared" si="1"/>
        <v>0</v>
      </c>
      <c r="F23" s="76"/>
      <c r="G23" s="76"/>
      <c r="H23" s="100"/>
    </row>
    <row r="24" spans="2:10" ht="36.75" customHeight="1" thickBot="1" x14ac:dyDescent="0.2">
      <c r="B24" s="85" t="str">
        <f>'Mon-Day 1'!B24</f>
        <v>Lunch Recess Supervision</v>
      </c>
      <c r="C24" s="68"/>
      <c r="D24" s="68"/>
      <c r="E24" s="72">
        <f t="shared" si="1"/>
        <v>0</v>
      </c>
      <c r="F24" s="76"/>
      <c r="G24" s="76"/>
      <c r="H24" s="100"/>
    </row>
    <row r="25" spans="2:10" ht="25.5" customHeight="1" thickBot="1" x14ac:dyDescent="0.2">
      <c r="B25" s="85" t="str">
        <f>'Mon-Day 1'!B25</f>
        <v>Transition/Break</v>
      </c>
      <c r="C25" s="68"/>
      <c r="D25" s="68"/>
      <c r="E25" s="72">
        <f t="shared" si="1"/>
        <v>0</v>
      </c>
      <c r="F25" s="76"/>
      <c r="G25" s="76"/>
      <c r="H25" s="100"/>
    </row>
    <row r="26" spans="2:10" ht="25.5" customHeight="1" thickBot="1" x14ac:dyDescent="0.2">
      <c r="B26" s="90" t="str">
        <f>'Mon-Day 1'!B26</f>
        <v>Block 7</v>
      </c>
      <c r="C26" s="66"/>
      <c r="D26" s="66"/>
      <c r="E26" s="71">
        <f t="shared" si="1"/>
        <v>0</v>
      </c>
      <c r="F26" s="77">
        <f>E26</f>
        <v>0</v>
      </c>
      <c r="G26" s="94"/>
      <c r="H26" s="101"/>
    </row>
    <row r="27" spans="2:10" ht="25.5" customHeight="1" thickBot="1" x14ac:dyDescent="0.2">
      <c r="B27" s="85" t="str">
        <f>'Mon-Day 1'!B27</f>
        <v>Transition/Break</v>
      </c>
      <c r="C27" s="68"/>
      <c r="D27" s="68"/>
      <c r="E27" s="72">
        <f t="shared" si="1"/>
        <v>0</v>
      </c>
      <c r="F27" s="76"/>
      <c r="G27" s="76"/>
      <c r="H27" s="100"/>
    </row>
    <row r="28" spans="2:10" ht="35.25" customHeight="1" thickBot="1" x14ac:dyDescent="0.2">
      <c r="B28" s="85" t="str">
        <f>'Mon-Day 1'!B28</f>
        <v>PM Recess Supervision</v>
      </c>
      <c r="C28" s="68"/>
      <c r="D28" s="68"/>
      <c r="E28" s="72">
        <f t="shared" si="1"/>
        <v>0</v>
      </c>
      <c r="F28" s="76"/>
      <c r="G28" s="76"/>
      <c r="H28" s="100"/>
    </row>
    <row r="29" spans="2:10" ht="25.5" customHeight="1" thickBot="1" x14ac:dyDescent="0.2">
      <c r="B29" s="85" t="str">
        <f>'Mon-Day 1'!B29</f>
        <v>Transition/Break</v>
      </c>
      <c r="C29" s="68"/>
      <c r="D29" s="68"/>
      <c r="E29" s="72">
        <f t="shared" si="1"/>
        <v>0</v>
      </c>
      <c r="F29" s="76"/>
      <c r="G29" s="76"/>
      <c r="H29" s="100"/>
    </row>
    <row r="30" spans="2:10" ht="28.5" customHeight="1" thickBot="1" x14ac:dyDescent="0.2">
      <c r="B30" s="90" t="str">
        <f>'Mon-Day 1'!B30</f>
        <v>Block 8</v>
      </c>
      <c r="C30" s="66"/>
      <c r="D30" s="66"/>
      <c r="E30" s="71">
        <f t="shared" si="1"/>
        <v>0</v>
      </c>
      <c r="F30" s="77">
        <f>E30</f>
        <v>0</v>
      </c>
      <c r="G30" s="94"/>
      <c r="H30" s="101"/>
    </row>
    <row r="31" spans="2:10" ht="25.5" customHeight="1" thickBot="1" x14ac:dyDescent="0.2">
      <c r="B31" s="85" t="str">
        <f>'Mon-Day 1'!B31</f>
        <v>Transition/Break</v>
      </c>
      <c r="C31" s="68"/>
      <c r="D31" s="68"/>
      <c r="E31" s="72">
        <f t="shared" si="1"/>
        <v>0</v>
      </c>
      <c r="F31" s="76"/>
      <c r="G31" s="76"/>
      <c r="H31" s="100"/>
    </row>
    <row r="32" spans="2:10" ht="25.5" customHeight="1" thickBot="1" x14ac:dyDescent="0.2">
      <c r="B32" s="90" t="str">
        <f>'Mon-Day 1'!B32</f>
        <v>Block 9</v>
      </c>
      <c r="C32" s="66"/>
      <c r="D32" s="66"/>
      <c r="E32" s="71">
        <f t="shared" si="1"/>
        <v>0</v>
      </c>
      <c r="F32" s="77">
        <f>E32</f>
        <v>0</v>
      </c>
      <c r="G32" s="94"/>
      <c r="H32" s="101"/>
    </row>
    <row r="33" spans="2:10" ht="25.5" customHeight="1" thickBot="1" x14ac:dyDescent="0.2">
      <c r="B33" s="85" t="str">
        <f>'Mon-Day 1'!B33</f>
        <v>Transition/Break</v>
      </c>
      <c r="C33" s="68"/>
      <c r="D33" s="68"/>
      <c r="E33" s="72">
        <f t="shared" si="1"/>
        <v>0</v>
      </c>
      <c r="F33" s="76"/>
      <c r="G33" s="76"/>
      <c r="H33" s="100"/>
    </row>
    <row r="34" spans="2:10" ht="25.5" customHeight="1" thickBot="1" x14ac:dyDescent="0.2">
      <c r="B34" s="90" t="str">
        <f>'Mon-Day 1'!B34</f>
        <v>Block 10</v>
      </c>
      <c r="C34" s="66"/>
      <c r="D34" s="66"/>
      <c r="E34" s="71">
        <f t="shared" si="1"/>
        <v>0</v>
      </c>
      <c r="F34" s="77">
        <f>E34</f>
        <v>0</v>
      </c>
      <c r="G34" s="94"/>
      <c r="H34" s="101"/>
    </row>
    <row r="35" spans="2:10" ht="25.5" customHeight="1" thickBot="1" x14ac:dyDescent="0.2">
      <c r="B35" s="85" t="str">
        <f>'Mon-Day 1'!B35</f>
        <v>Transition/Break</v>
      </c>
      <c r="C35" s="68"/>
      <c r="D35" s="68"/>
      <c r="E35" s="72">
        <f t="shared" si="1"/>
        <v>0</v>
      </c>
      <c r="F35" s="76"/>
      <c r="G35" s="76"/>
      <c r="H35" s="100"/>
      <c r="I35" s="7"/>
      <c r="J35" s="7"/>
    </row>
    <row r="36" spans="2:10" ht="36" customHeight="1" thickBot="1" x14ac:dyDescent="0.2">
      <c r="B36" s="90" t="str">
        <f>'Mon-Day 1'!B36</f>
        <v>Block 11</v>
      </c>
      <c r="C36" s="66"/>
      <c r="D36" s="66"/>
      <c r="E36" s="71">
        <f t="shared" si="1"/>
        <v>0</v>
      </c>
      <c r="F36" s="77">
        <f>E36</f>
        <v>0</v>
      </c>
      <c r="G36" s="94"/>
      <c r="H36" s="101"/>
      <c r="I36" s="7"/>
      <c r="J36" s="7"/>
    </row>
    <row r="37" spans="2:10" ht="29.25" customHeight="1" thickBot="1" x14ac:dyDescent="0.2">
      <c r="B37" s="85" t="str">
        <f>'Mon-Day 1'!B37</f>
        <v>Transition/Break</v>
      </c>
      <c r="C37" s="68"/>
      <c r="D37" s="68"/>
      <c r="E37" s="72">
        <f t="shared" si="1"/>
        <v>0</v>
      </c>
      <c r="F37" s="76"/>
      <c r="G37" s="76"/>
      <c r="H37" s="100"/>
      <c r="I37" s="7"/>
      <c r="J37" s="7"/>
    </row>
    <row r="38" spans="2:10" ht="50.2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9.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4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4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4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400-000003000000}">
      <formula1>0</formula1>
      <formula2>120</formula2>
    </dataValidation>
  </dataValidations>
  <hyperlinks>
    <hyperlink ref="G1" location="'Hours Summary'!A1" display="Return to Main" xr:uid="{00000000-0004-0000-0400-000000000000}"/>
  </hyperlinks>
  <printOptions horizontalCentered="1"/>
  <pageMargins left="0.25" right="0.25" top="0.75" bottom="0.75" header="0.3" footer="0.3"/>
  <pageSetup scale="4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pageSetUpPr autoPageBreaks="0" fitToPage="1"/>
  </sheetPr>
  <dimension ref="B1:K40"/>
  <sheetViews>
    <sheetView showGridLines="0" zoomScale="80" zoomScaleNormal="80" workbookViewId="0">
      <pane xSplit="8" ySplit="3" topLeftCell="I24"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83203125" customWidth="1"/>
    <col min="3" max="3" width="13.83203125" customWidth="1"/>
    <col min="4" max="5" width="17.832031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27</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8"/>
      <c r="D5" s="68"/>
      <c r="E5" s="72">
        <f t="shared" si="0"/>
        <v>0</v>
      </c>
      <c r="F5" s="76"/>
      <c r="G5" s="76"/>
      <c r="H5" s="100"/>
      <c r="I5" s="6"/>
      <c r="J5" s="6"/>
      <c r="K5" t="s">
        <v>0</v>
      </c>
    </row>
    <row r="6" spans="2:11" ht="25.5" customHeight="1" thickBot="1" x14ac:dyDescent="0.2">
      <c r="B6" s="90" t="str">
        <f>'Mon-Day 1'!B6</f>
        <v>Block 1</v>
      </c>
      <c r="C6" s="66"/>
      <c r="D6" s="66"/>
      <c r="E6" s="71">
        <f t="shared" si="0"/>
        <v>0</v>
      </c>
      <c r="F6" s="77">
        <f>E6</f>
        <v>0</v>
      </c>
      <c r="G6" s="94"/>
      <c r="H6" s="101"/>
      <c r="I6" s="7"/>
      <c r="J6" s="7"/>
    </row>
    <row r="7" spans="2:11" ht="25.5" customHeight="1" thickBot="1" x14ac:dyDescent="0.2">
      <c r="B7" s="85" t="str">
        <f>'Mon-Day 1'!B7</f>
        <v>Transition/Break</v>
      </c>
      <c r="C7" s="68"/>
      <c r="D7" s="68"/>
      <c r="E7" s="72">
        <f t="shared" si="0"/>
        <v>0</v>
      </c>
      <c r="F7" s="76"/>
      <c r="G7" s="76"/>
      <c r="H7" s="100"/>
      <c r="I7" s="7"/>
      <c r="J7" s="7"/>
    </row>
    <row r="8" spans="2:11" ht="25.5" customHeight="1" thickBot="1" x14ac:dyDescent="0.2">
      <c r="B8" s="90" t="str">
        <f>'Mon-Day 1'!B8</f>
        <v>Block 2</v>
      </c>
      <c r="C8" s="66"/>
      <c r="D8" s="66"/>
      <c r="E8" s="71">
        <f t="shared" si="0"/>
        <v>0</v>
      </c>
      <c r="F8" s="77">
        <f>E8</f>
        <v>0</v>
      </c>
      <c r="G8" s="94"/>
      <c r="H8" s="101"/>
      <c r="I8" s="7"/>
      <c r="J8" s="7"/>
    </row>
    <row r="9" spans="2:11" ht="25.5" customHeight="1" thickBot="1" x14ac:dyDescent="0.2">
      <c r="B9" s="85" t="str">
        <f>'Mon-Day 1'!B9</f>
        <v>Transition/Break</v>
      </c>
      <c r="C9" s="68"/>
      <c r="D9" s="68"/>
      <c r="E9" s="72">
        <f t="shared" si="0"/>
        <v>0</v>
      </c>
      <c r="F9" s="76"/>
      <c r="G9" s="76"/>
      <c r="H9" s="100"/>
      <c r="I9" s="7"/>
      <c r="J9" s="7"/>
    </row>
    <row r="10" spans="2:11" ht="25.5" customHeight="1" thickBot="1" x14ac:dyDescent="0.2">
      <c r="B10" s="90" t="str">
        <f>'Mon-Day 1'!B10</f>
        <v>Block 3</v>
      </c>
      <c r="C10" s="66"/>
      <c r="D10" s="66"/>
      <c r="E10" s="71">
        <f t="shared" si="0"/>
        <v>0</v>
      </c>
      <c r="F10" s="77">
        <f>E10</f>
        <v>0</v>
      </c>
      <c r="G10" s="94"/>
      <c r="H10" s="101"/>
      <c r="I10" s="7"/>
      <c r="J10" s="7"/>
    </row>
    <row r="11" spans="2:11" ht="25.5" customHeight="1" thickBot="1" x14ac:dyDescent="0.2">
      <c r="B11" s="85" t="str">
        <f>'Mon-Day 1'!B11</f>
        <v>Transition/Break</v>
      </c>
      <c r="C11" s="68"/>
      <c r="D11" s="68"/>
      <c r="E11" s="72">
        <f t="shared" si="0"/>
        <v>0</v>
      </c>
      <c r="F11" s="76"/>
      <c r="G11" s="76"/>
      <c r="H11" s="100"/>
      <c r="I11" s="7"/>
      <c r="J11" s="7"/>
    </row>
    <row r="12" spans="2:11" ht="36" customHeight="1" thickBot="1" x14ac:dyDescent="0.2">
      <c r="B12" s="85" t="str">
        <f>'Mon-Day 1'!B12</f>
        <v>Recess Supervision</v>
      </c>
      <c r="C12" s="68"/>
      <c r="D12" s="68"/>
      <c r="E12" s="72">
        <f t="shared" si="0"/>
        <v>0</v>
      </c>
      <c r="F12" s="76"/>
      <c r="G12" s="76"/>
      <c r="H12" s="100"/>
      <c r="I12" s="7"/>
      <c r="J12" s="7"/>
    </row>
    <row r="13" spans="2:11" ht="25.5" customHeight="1" thickBot="1" x14ac:dyDescent="0.2">
      <c r="B13" s="85" t="str">
        <f>'Mon-Day 1'!B13</f>
        <v>Transition/Break</v>
      </c>
      <c r="C13" s="68"/>
      <c r="D13" s="68"/>
      <c r="E13" s="72">
        <f t="shared" si="0"/>
        <v>0</v>
      </c>
      <c r="F13" s="76"/>
      <c r="G13" s="76"/>
      <c r="H13" s="100"/>
      <c r="I13" s="7"/>
      <c r="J13" s="7"/>
    </row>
    <row r="14" spans="2:11" ht="25.5" customHeight="1" thickBot="1" x14ac:dyDescent="0.2">
      <c r="B14" s="90" t="str">
        <f>'Mon-Day 1'!B14</f>
        <v>Block 4</v>
      </c>
      <c r="C14" s="66"/>
      <c r="D14" s="66"/>
      <c r="E14" s="71">
        <f>IFERROR((D14-C14)*24*60,0)</f>
        <v>0</v>
      </c>
      <c r="F14" s="77">
        <f>E14</f>
        <v>0</v>
      </c>
      <c r="G14" s="94"/>
      <c r="H14" s="101"/>
      <c r="I14" s="7"/>
      <c r="J14" s="7"/>
    </row>
    <row r="15" spans="2:11" ht="25.5" customHeight="1" thickBot="1" x14ac:dyDescent="0.2">
      <c r="B15" s="85" t="str">
        <f>'Mon-Day 1'!B15</f>
        <v>Transition/Break</v>
      </c>
      <c r="C15" s="68"/>
      <c r="D15" s="68"/>
      <c r="E15" s="72">
        <f>IFERROR((D15-C15)*24*60,0)</f>
        <v>0</v>
      </c>
      <c r="F15" s="76"/>
      <c r="G15" s="76"/>
      <c r="H15" s="100"/>
      <c r="I15" s="7"/>
      <c r="J15" s="7"/>
    </row>
    <row r="16" spans="2:11" ht="25.5" customHeight="1" thickBot="1" x14ac:dyDescent="0.2">
      <c r="B16" s="90" t="str">
        <f>'Mon-Day 1'!B16</f>
        <v>Block 5</v>
      </c>
      <c r="C16" s="66"/>
      <c r="D16" s="66"/>
      <c r="E16" s="71">
        <f>IFERROR((D16-C16)*24*60,0)</f>
        <v>0</v>
      </c>
      <c r="F16" s="77">
        <f>E16</f>
        <v>0</v>
      </c>
      <c r="G16" s="94"/>
      <c r="H16" s="101"/>
      <c r="I16" s="7"/>
      <c r="J16" s="7"/>
    </row>
    <row r="17" spans="2:10" ht="25.5" customHeight="1" thickBot="1" x14ac:dyDescent="0.2">
      <c r="B17" s="85" t="str">
        <f>'Mon-Day 1'!B17</f>
        <v>Transition/Break</v>
      </c>
      <c r="C17" s="68"/>
      <c r="D17" s="68"/>
      <c r="E17" s="72">
        <f t="shared" ref="E17:E37" si="1">IFERROR((D17-C17)*24*60,0)</f>
        <v>0</v>
      </c>
      <c r="F17" s="76"/>
      <c r="G17" s="76"/>
      <c r="H17" s="100"/>
      <c r="I17" s="7"/>
      <c r="J17" s="7"/>
    </row>
    <row r="18" spans="2:10" ht="25.5" customHeight="1" thickBot="1" x14ac:dyDescent="0.2">
      <c r="B18" s="85" t="str">
        <f>'Mon-Day 1'!B18</f>
        <v>Lunch Supervision</v>
      </c>
      <c r="C18" s="68"/>
      <c r="D18" s="68"/>
      <c r="E18" s="72">
        <f t="shared" si="1"/>
        <v>0</v>
      </c>
      <c r="F18" s="76"/>
      <c r="G18" s="76"/>
      <c r="H18" s="100"/>
    </row>
    <row r="19" spans="2:10" ht="36" customHeight="1" thickBot="1" x14ac:dyDescent="0.2">
      <c r="B19" s="85" t="str">
        <f>'Mon-Day 1'!B19</f>
        <v>Lunch Recess Supervision</v>
      </c>
      <c r="C19" s="68"/>
      <c r="D19" s="68"/>
      <c r="E19" s="72">
        <f t="shared" si="1"/>
        <v>0</v>
      </c>
      <c r="F19" s="76"/>
      <c r="G19" s="76"/>
      <c r="H19" s="100"/>
    </row>
    <row r="20" spans="2:10" ht="25.5" customHeight="1" thickBot="1" x14ac:dyDescent="0.2">
      <c r="B20" s="85" t="str">
        <f>'Mon-Day 1'!B20</f>
        <v>Transition/Break</v>
      </c>
      <c r="C20" s="68"/>
      <c r="D20" s="68"/>
      <c r="E20" s="72">
        <f t="shared" si="1"/>
        <v>0</v>
      </c>
      <c r="F20" s="76"/>
      <c r="G20" s="76"/>
      <c r="H20" s="100"/>
    </row>
    <row r="21" spans="2:10" ht="25.5" customHeight="1" thickBot="1" x14ac:dyDescent="0.2">
      <c r="B21" s="90" t="str">
        <f>'Mon-Day 1'!B21</f>
        <v>Block 6</v>
      </c>
      <c r="C21" s="66"/>
      <c r="D21" s="66"/>
      <c r="E21" s="71">
        <f t="shared" si="1"/>
        <v>0</v>
      </c>
      <c r="F21" s="77">
        <f>E21</f>
        <v>0</v>
      </c>
      <c r="G21" s="94"/>
      <c r="H21" s="101"/>
    </row>
    <row r="22" spans="2:10" ht="25.5" customHeight="1" thickBot="1" x14ac:dyDescent="0.2">
      <c r="B22" s="85" t="str">
        <f>'Mon-Day 1'!B22</f>
        <v>Transition/Break</v>
      </c>
      <c r="C22" s="68"/>
      <c r="D22" s="68"/>
      <c r="E22" s="72">
        <f t="shared" si="1"/>
        <v>0</v>
      </c>
      <c r="F22" s="76"/>
      <c r="G22" s="76"/>
      <c r="H22" s="100"/>
    </row>
    <row r="23" spans="2:10" ht="29.25" customHeight="1" thickBot="1" x14ac:dyDescent="0.2">
      <c r="B23" s="85" t="str">
        <f>'Mon-Day 1'!B23</f>
        <v>Lunch Supervision</v>
      </c>
      <c r="C23" s="68"/>
      <c r="D23" s="68"/>
      <c r="E23" s="72">
        <f t="shared" si="1"/>
        <v>0</v>
      </c>
      <c r="F23" s="76"/>
      <c r="G23" s="76"/>
      <c r="H23" s="100"/>
    </row>
    <row r="24" spans="2:10" ht="36" customHeight="1" thickBot="1" x14ac:dyDescent="0.2">
      <c r="B24" s="85" t="str">
        <f>'Mon-Day 1'!B24</f>
        <v>Lunch Recess Supervision</v>
      </c>
      <c r="C24" s="68"/>
      <c r="D24" s="68"/>
      <c r="E24" s="72">
        <f t="shared" si="1"/>
        <v>0</v>
      </c>
      <c r="F24" s="76"/>
      <c r="G24" s="76"/>
      <c r="H24" s="100"/>
    </row>
    <row r="25" spans="2:10" ht="25.5" customHeight="1" thickBot="1" x14ac:dyDescent="0.2">
      <c r="B25" s="85" t="str">
        <f>'Mon-Day 1'!B25</f>
        <v>Transition/Break</v>
      </c>
      <c r="C25" s="68"/>
      <c r="D25" s="68"/>
      <c r="E25" s="72">
        <f t="shared" si="1"/>
        <v>0</v>
      </c>
      <c r="F25" s="76"/>
      <c r="G25" s="76"/>
      <c r="H25" s="100"/>
    </row>
    <row r="26" spans="2:10" ht="25.5" customHeight="1" thickBot="1" x14ac:dyDescent="0.2">
      <c r="B26" s="90" t="str">
        <f>'Mon-Day 1'!B26</f>
        <v>Block 7</v>
      </c>
      <c r="C26" s="66"/>
      <c r="D26" s="66"/>
      <c r="E26" s="71">
        <f t="shared" si="1"/>
        <v>0</v>
      </c>
      <c r="F26" s="77">
        <f>E26</f>
        <v>0</v>
      </c>
      <c r="G26" s="94"/>
      <c r="H26" s="101"/>
    </row>
    <row r="27" spans="2:10" ht="25.5" customHeight="1" thickBot="1" x14ac:dyDescent="0.2">
      <c r="B27" s="85" t="str">
        <f>'Mon-Day 1'!B27</f>
        <v>Transition/Break</v>
      </c>
      <c r="C27" s="68"/>
      <c r="D27" s="68"/>
      <c r="E27" s="72">
        <f t="shared" si="1"/>
        <v>0</v>
      </c>
      <c r="F27" s="76"/>
      <c r="G27" s="76"/>
      <c r="H27" s="100"/>
    </row>
    <row r="28" spans="2:10" ht="36" customHeight="1" thickBot="1" x14ac:dyDescent="0.2">
      <c r="B28" s="85" t="str">
        <f>'Mon-Day 1'!B28</f>
        <v>PM Recess Supervision</v>
      </c>
      <c r="C28" s="68"/>
      <c r="D28" s="68"/>
      <c r="E28" s="72">
        <f t="shared" si="1"/>
        <v>0</v>
      </c>
      <c r="F28" s="76"/>
      <c r="G28" s="76"/>
      <c r="H28" s="100"/>
    </row>
    <row r="29" spans="2:10" ht="25.5" customHeight="1" thickBot="1" x14ac:dyDescent="0.2">
      <c r="B29" s="85" t="str">
        <f>'Mon-Day 1'!B29</f>
        <v>Transition/Break</v>
      </c>
      <c r="C29" s="68"/>
      <c r="D29" s="68"/>
      <c r="E29" s="72">
        <f t="shared" si="1"/>
        <v>0</v>
      </c>
      <c r="F29" s="76"/>
      <c r="G29" s="76"/>
      <c r="H29" s="100"/>
    </row>
    <row r="30" spans="2:10" ht="28.5" customHeight="1" thickBot="1" x14ac:dyDescent="0.2">
      <c r="B30" s="90" t="str">
        <f>'Mon-Day 1'!B30</f>
        <v>Block 8</v>
      </c>
      <c r="C30" s="66"/>
      <c r="D30" s="66"/>
      <c r="E30" s="71">
        <f t="shared" si="1"/>
        <v>0</v>
      </c>
      <c r="F30" s="77">
        <f>E30</f>
        <v>0</v>
      </c>
      <c r="G30" s="94"/>
      <c r="H30" s="101"/>
    </row>
    <row r="31" spans="2:10" ht="25.5" customHeight="1" thickBot="1" x14ac:dyDescent="0.2">
      <c r="B31" s="85" t="str">
        <f>'Mon-Day 1'!B31</f>
        <v>Transition/Break</v>
      </c>
      <c r="C31" s="68"/>
      <c r="D31" s="68"/>
      <c r="E31" s="72">
        <f t="shared" si="1"/>
        <v>0</v>
      </c>
      <c r="F31" s="76"/>
      <c r="G31" s="76"/>
      <c r="H31" s="100"/>
    </row>
    <row r="32" spans="2:10" ht="25.5" customHeight="1" thickBot="1" x14ac:dyDescent="0.2">
      <c r="B32" s="90" t="str">
        <f>'Mon-Day 1'!B32</f>
        <v>Block 9</v>
      </c>
      <c r="C32" s="66"/>
      <c r="D32" s="66"/>
      <c r="E32" s="71">
        <f t="shared" si="1"/>
        <v>0</v>
      </c>
      <c r="F32" s="77">
        <f>E32</f>
        <v>0</v>
      </c>
      <c r="G32" s="94"/>
      <c r="H32" s="101"/>
    </row>
    <row r="33" spans="2:10" ht="25.5" customHeight="1" thickBot="1" x14ac:dyDescent="0.2">
      <c r="B33" s="85" t="str">
        <f>'Mon-Day 1'!B33</f>
        <v>Transition/Break</v>
      </c>
      <c r="C33" s="68"/>
      <c r="D33" s="68"/>
      <c r="E33" s="72">
        <f t="shared" si="1"/>
        <v>0</v>
      </c>
      <c r="F33" s="76"/>
      <c r="G33" s="76"/>
      <c r="H33" s="100"/>
    </row>
    <row r="34" spans="2:10" ht="25.5" customHeight="1" thickBot="1" x14ac:dyDescent="0.2">
      <c r="B34" s="90" t="str">
        <f>'Mon-Day 1'!B34</f>
        <v>Block 10</v>
      </c>
      <c r="C34" s="66"/>
      <c r="D34" s="66"/>
      <c r="E34" s="71">
        <f t="shared" si="1"/>
        <v>0</v>
      </c>
      <c r="F34" s="77">
        <f>E34</f>
        <v>0</v>
      </c>
      <c r="G34" s="94"/>
      <c r="H34" s="101"/>
    </row>
    <row r="35" spans="2:10" ht="25.5" customHeight="1" thickBot="1" x14ac:dyDescent="0.2">
      <c r="B35" s="85" t="str">
        <f>'Mon-Day 1'!B35</f>
        <v>Transition/Break</v>
      </c>
      <c r="C35" s="68"/>
      <c r="D35" s="68"/>
      <c r="E35" s="72">
        <f t="shared" si="1"/>
        <v>0</v>
      </c>
      <c r="F35" s="76"/>
      <c r="G35" s="76"/>
      <c r="H35" s="100"/>
      <c r="I35" s="7"/>
      <c r="J35" s="7"/>
    </row>
    <row r="36" spans="2:10" ht="36" customHeight="1" thickBot="1" x14ac:dyDescent="0.2">
      <c r="B36" s="90" t="str">
        <f>'Mon-Day 1'!B36</f>
        <v>Block 11</v>
      </c>
      <c r="C36" s="66"/>
      <c r="D36" s="66"/>
      <c r="E36" s="71">
        <f t="shared" si="1"/>
        <v>0</v>
      </c>
      <c r="F36" s="77">
        <f>E36</f>
        <v>0</v>
      </c>
      <c r="G36" s="94"/>
      <c r="H36" s="101"/>
      <c r="I36" s="7"/>
      <c r="J36" s="7"/>
    </row>
    <row r="37" spans="2:10" ht="27"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9.2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54"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5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5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5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500-000003000000}">
      <formula1>0</formula1>
      <formula2>120</formula2>
    </dataValidation>
  </dataValidations>
  <hyperlinks>
    <hyperlink ref="G1" location="'Hours Summary'!A1" display="Return to Main" xr:uid="{00000000-0004-0000-0500-000000000000}"/>
  </hyperlinks>
  <printOptions horizontalCentered="1"/>
  <pageMargins left="0.25" right="0.25" top="0.75" bottom="0.75" header="0.3" footer="0.3"/>
  <pageSetup scale="4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autoPageBreaks="0" fitToPage="1"/>
  </sheetPr>
  <dimension ref="B1:K40"/>
  <sheetViews>
    <sheetView showGridLines="0" zoomScale="80" zoomScaleNormal="80" workbookViewId="0">
      <pane xSplit="8" ySplit="3" topLeftCell="I26"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28</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7"/>
      <c r="D5" s="67"/>
      <c r="E5" s="72">
        <f t="shared" si="0"/>
        <v>0</v>
      </c>
      <c r="F5" s="76"/>
      <c r="G5" s="76"/>
      <c r="H5" s="100"/>
      <c r="I5" s="97"/>
      <c r="J5" s="6"/>
      <c r="K5" t="s">
        <v>0</v>
      </c>
    </row>
    <row r="6" spans="2:11" ht="25.5" customHeight="1" thickBot="1" x14ac:dyDescent="0.2">
      <c r="B6" s="90" t="str">
        <f>'Mon-Day 1'!B6</f>
        <v>Block 1</v>
      </c>
      <c r="C6" s="74"/>
      <c r="D6" s="74"/>
      <c r="E6" s="71">
        <f t="shared" si="0"/>
        <v>0</v>
      </c>
      <c r="F6" s="77">
        <f>E6</f>
        <v>0</v>
      </c>
      <c r="G6" s="94"/>
      <c r="H6" s="101"/>
      <c r="I6" s="11"/>
      <c r="J6" s="7"/>
    </row>
    <row r="7" spans="2:11" ht="25.5" customHeight="1" thickBot="1" x14ac:dyDescent="0.2">
      <c r="B7" s="85" t="str">
        <f>'Mon-Day 1'!B7</f>
        <v>Transition/Break</v>
      </c>
      <c r="C7" s="67"/>
      <c r="D7" s="67"/>
      <c r="E7" s="72">
        <f t="shared" si="0"/>
        <v>0</v>
      </c>
      <c r="F7" s="76"/>
      <c r="G7" s="76"/>
      <c r="H7" s="100"/>
      <c r="I7" s="11"/>
      <c r="J7" s="7"/>
    </row>
    <row r="8" spans="2:11" ht="25.5" customHeight="1" thickBot="1" x14ac:dyDescent="0.2">
      <c r="B8" s="90" t="str">
        <f>'Mon-Day 1'!B8</f>
        <v>Block 2</v>
      </c>
      <c r="C8" s="74"/>
      <c r="D8" s="74"/>
      <c r="E8" s="71">
        <f t="shared" si="0"/>
        <v>0</v>
      </c>
      <c r="F8" s="77">
        <f>E8</f>
        <v>0</v>
      </c>
      <c r="G8" s="94"/>
      <c r="H8" s="101"/>
      <c r="I8" s="11"/>
      <c r="J8" s="7"/>
    </row>
    <row r="9" spans="2:11" ht="25.5" customHeight="1" thickBot="1" x14ac:dyDescent="0.2">
      <c r="B9" s="85" t="str">
        <f>'Mon-Day 1'!B9</f>
        <v>Transition/Break</v>
      </c>
      <c r="C9" s="67"/>
      <c r="D9" s="67"/>
      <c r="E9" s="72">
        <f t="shared" si="0"/>
        <v>0</v>
      </c>
      <c r="F9" s="76"/>
      <c r="G9" s="76"/>
      <c r="H9" s="100"/>
      <c r="I9" s="11"/>
      <c r="J9" s="7"/>
    </row>
    <row r="10" spans="2:11" ht="25.5" customHeight="1" thickBot="1" x14ac:dyDescent="0.2">
      <c r="B10" s="90" t="str">
        <f>'Mon-Day 1'!B10</f>
        <v>Block 3</v>
      </c>
      <c r="C10" s="74"/>
      <c r="D10" s="74"/>
      <c r="E10" s="71">
        <f t="shared" si="0"/>
        <v>0</v>
      </c>
      <c r="F10" s="77">
        <f>E10</f>
        <v>0</v>
      </c>
      <c r="G10" s="94"/>
      <c r="H10" s="101"/>
      <c r="I10" s="11"/>
      <c r="J10" s="7"/>
    </row>
    <row r="11" spans="2:11" ht="25.5" customHeight="1" thickBot="1" x14ac:dyDescent="0.2">
      <c r="B11" s="85" t="str">
        <f>'Mon-Day 1'!B11</f>
        <v>Transition/Break</v>
      </c>
      <c r="C11" s="67"/>
      <c r="D11" s="67"/>
      <c r="E11" s="72">
        <f t="shared" si="0"/>
        <v>0</v>
      </c>
      <c r="F11" s="76"/>
      <c r="G11" s="76"/>
      <c r="H11" s="100"/>
      <c r="I11" s="11"/>
      <c r="J11" s="7"/>
    </row>
    <row r="12" spans="2:11" ht="37.5" customHeight="1" thickBot="1" x14ac:dyDescent="0.2">
      <c r="B12" s="85" t="str">
        <f>'Mon-Day 1'!B12</f>
        <v>Recess Supervision</v>
      </c>
      <c r="C12" s="67"/>
      <c r="D12" s="67"/>
      <c r="E12" s="72">
        <f t="shared" si="0"/>
        <v>0</v>
      </c>
      <c r="F12" s="76"/>
      <c r="G12" s="76"/>
      <c r="H12" s="100"/>
      <c r="I12" s="11"/>
      <c r="J12" s="7"/>
    </row>
    <row r="13" spans="2:11" ht="25.5" customHeight="1" thickBot="1" x14ac:dyDescent="0.2">
      <c r="B13" s="85" t="str">
        <f>'Mon-Day 1'!B13</f>
        <v>Transition/Break</v>
      </c>
      <c r="C13" s="67"/>
      <c r="D13" s="67"/>
      <c r="E13" s="72">
        <f t="shared" si="0"/>
        <v>0</v>
      </c>
      <c r="F13" s="76"/>
      <c r="G13" s="76"/>
      <c r="H13" s="100"/>
      <c r="I13" s="11"/>
      <c r="J13" s="7"/>
    </row>
    <row r="14" spans="2:11" ht="25.5" customHeight="1" thickBot="1" x14ac:dyDescent="0.2">
      <c r="B14" s="90" t="str">
        <f>'Mon-Day 1'!B14</f>
        <v>Block 4</v>
      </c>
      <c r="C14" s="74"/>
      <c r="D14" s="74"/>
      <c r="E14" s="71">
        <f>IFERROR((D14-C14)*24*60,0)</f>
        <v>0</v>
      </c>
      <c r="F14" s="77">
        <f>E14</f>
        <v>0</v>
      </c>
      <c r="G14" s="94"/>
      <c r="H14" s="101"/>
      <c r="I14" s="11"/>
      <c r="J14" s="7"/>
    </row>
    <row r="15" spans="2:11" ht="25.5" customHeight="1" thickBot="1" x14ac:dyDescent="0.2">
      <c r="B15" s="85" t="str">
        <f>'Mon-Day 1'!B15</f>
        <v>Transition/Break</v>
      </c>
      <c r="C15" s="67"/>
      <c r="D15" s="67"/>
      <c r="E15" s="72">
        <f>IFERROR((D15-C15)*24*60,0)</f>
        <v>0</v>
      </c>
      <c r="F15" s="76"/>
      <c r="G15" s="76"/>
      <c r="H15" s="100"/>
      <c r="I15" s="11"/>
      <c r="J15" s="7"/>
    </row>
    <row r="16" spans="2:11" ht="25.5" customHeight="1" thickBot="1" x14ac:dyDescent="0.2">
      <c r="B16" s="90" t="str">
        <f>'Mon-Day 1'!B16</f>
        <v>Block 5</v>
      </c>
      <c r="C16" s="74"/>
      <c r="D16" s="74"/>
      <c r="E16" s="71">
        <f>IFERROR((D16-C16)*24*60,0)</f>
        <v>0</v>
      </c>
      <c r="F16" s="77">
        <f>E16</f>
        <v>0</v>
      </c>
      <c r="G16" s="94"/>
      <c r="H16" s="101"/>
      <c r="I16" s="11"/>
      <c r="J16" s="7"/>
    </row>
    <row r="17" spans="2:10" ht="25.5" customHeight="1" thickBot="1" x14ac:dyDescent="0.2">
      <c r="B17" s="85" t="str">
        <f>'Mon-Day 1'!B17</f>
        <v>Transition/Break</v>
      </c>
      <c r="C17" s="67"/>
      <c r="D17" s="67"/>
      <c r="E17" s="72">
        <f t="shared" ref="E17:E37" si="1">IFERROR((D17-C17)*24*60,0)</f>
        <v>0</v>
      </c>
      <c r="F17" s="76"/>
      <c r="G17" s="76"/>
      <c r="H17" s="100"/>
      <c r="I17" s="11"/>
      <c r="J17" s="7"/>
    </row>
    <row r="18" spans="2:10" ht="25.5" customHeight="1" thickBot="1" x14ac:dyDescent="0.2">
      <c r="B18" s="85" t="str">
        <f>'Mon-Day 1'!B18</f>
        <v>Lunch Supervision</v>
      </c>
      <c r="C18" s="67"/>
      <c r="D18" s="67"/>
      <c r="E18" s="72">
        <f t="shared" si="1"/>
        <v>0</v>
      </c>
      <c r="F18" s="76"/>
      <c r="G18" s="76"/>
      <c r="H18" s="100"/>
      <c r="I18" s="10"/>
    </row>
    <row r="19" spans="2:10" ht="36" customHeight="1" thickBot="1" x14ac:dyDescent="0.2">
      <c r="B19" s="85" t="str">
        <f>'Mon-Day 1'!B19</f>
        <v>Lunch Recess Supervision</v>
      </c>
      <c r="C19" s="67"/>
      <c r="D19" s="67"/>
      <c r="E19" s="72">
        <f t="shared" si="1"/>
        <v>0</v>
      </c>
      <c r="F19" s="76"/>
      <c r="G19" s="76"/>
      <c r="H19" s="100"/>
      <c r="I19" s="10"/>
    </row>
    <row r="20" spans="2:10" ht="25.5" customHeight="1" thickBot="1" x14ac:dyDescent="0.2">
      <c r="B20" s="85" t="str">
        <f>'Mon-Day 1'!B20</f>
        <v>Transition/Break</v>
      </c>
      <c r="C20" s="67"/>
      <c r="D20" s="67"/>
      <c r="E20" s="72">
        <f t="shared" si="1"/>
        <v>0</v>
      </c>
      <c r="F20" s="76"/>
      <c r="G20" s="76"/>
      <c r="H20" s="100"/>
      <c r="I20" s="10"/>
    </row>
    <row r="21" spans="2:10" ht="25.5" customHeight="1" thickBot="1" x14ac:dyDescent="0.2">
      <c r="B21" s="90" t="str">
        <f>'Mon-Day 1'!B21</f>
        <v>Block 6</v>
      </c>
      <c r="C21" s="74"/>
      <c r="D21" s="74"/>
      <c r="E21" s="71">
        <f t="shared" si="1"/>
        <v>0</v>
      </c>
      <c r="F21" s="77">
        <f>E21</f>
        <v>0</v>
      </c>
      <c r="G21" s="94"/>
      <c r="H21" s="101"/>
      <c r="I21" s="10"/>
    </row>
    <row r="22" spans="2:10" ht="25.5" customHeight="1" thickBot="1" x14ac:dyDescent="0.2">
      <c r="B22" s="85" t="str">
        <f>'Mon-Day 1'!B22</f>
        <v>Transition/Break</v>
      </c>
      <c r="C22" s="67"/>
      <c r="D22" s="67"/>
      <c r="E22" s="72">
        <f t="shared" si="1"/>
        <v>0</v>
      </c>
      <c r="F22" s="76"/>
      <c r="G22" s="76"/>
      <c r="H22" s="100"/>
      <c r="I22" s="10"/>
    </row>
    <row r="23" spans="2:10" ht="29.25" customHeight="1" thickBot="1" x14ac:dyDescent="0.2">
      <c r="B23" s="85" t="str">
        <f>'Mon-Day 1'!B23</f>
        <v>Lunch Supervision</v>
      </c>
      <c r="C23" s="67"/>
      <c r="D23" s="67"/>
      <c r="E23" s="72">
        <f t="shared" si="1"/>
        <v>0</v>
      </c>
      <c r="F23" s="76"/>
      <c r="G23" s="76"/>
      <c r="H23" s="100"/>
      <c r="I23" s="10"/>
    </row>
    <row r="24" spans="2:10" ht="36" customHeight="1" thickBot="1" x14ac:dyDescent="0.2">
      <c r="B24" s="85" t="str">
        <f>'Mon-Day 1'!B24</f>
        <v>Lunch Recess Supervision</v>
      </c>
      <c r="C24" s="67"/>
      <c r="D24" s="67"/>
      <c r="E24" s="72">
        <f t="shared" si="1"/>
        <v>0</v>
      </c>
      <c r="F24" s="76"/>
      <c r="G24" s="76"/>
      <c r="H24" s="100"/>
      <c r="I24" s="10"/>
    </row>
    <row r="25" spans="2:10" ht="25.5" customHeight="1" thickBot="1" x14ac:dyDescent="0.2">
      <c r="B25" s="85" t="str">
        <f>'Mon-Day 1'!B25</f>
        <v>Transition/Break</v>
      </c>
      <c r="C25" s="67"/>
      <c r="D25" s="67"/>
      <c r="E25" s="72">
        <f t="shared" si="1"/>
        <v>0</v>
      </c>
      <c r="F25" s="76"/>
      <c r="G25" s="76"/>
      <c r="H25" s="100"/>
      <c r="I25" s="10"/>
    </row>
    <row r="26" spans="2:10" ht="25.5" customHeight="1" thickBot="1" x14ac:dyDescent="0.2">
      <c r="B26" s="90" t="str">
        <f>'Mon-Day 1'!B26</f>
        <v>Block 7</v>
      </c>
      <c r="C26" s="74"/>
      <c r="D26" s="74"/>
      <c r="E26" s="71">
        <f t="shared" si="1"/>
        <v>0</v>
      </c>
      <c r="F26" s="77">
        <f>E26</f>
        <v>0</v>
      </c>
      <c r="G26" s="94"/>
      <c r="H26" s="101"/>
      <c r="I26" s="10"/>
    </row>
    <row r="27" spans="2:10" ht="25.5" customHeight="1" thickBot="1" x14ac:dyDescent="0.2">
      <c r="B27" s="85" t="str">
        <f>'Mon-Day 1'!B27</f>
        <v>Transition/Break</v>
      </c>
      <c r="C27" s="67"/>
      <c r="D27" s="67"/>
      <c r="E27" s="72">
        <f t="shared" si="1"/>
        <v>0</v>
      </c>
      <c r="F27" s="76"/>
      <c r="G27" s="76"/>
      <c r="H27" s="100"/>
      <c r="I27" s="10"/>
    </row>
    <row r="28" spans="2:10" ht="36" customHeight="1" thickBot="1" x14ac:dyDescent="0.2">
      <c r="B28" s="85" t="str">
        <f>'Mon-Day 1'!B28</f>
        <v>PM Recess Supervision</v>
      </c>
      <c r="C28" s="67"/>
      <c r="D28" s="67"/>
      <c r="E28" s="72">
        <f t="shared" si="1"/>
        <v>0</v>
      </c>
      <c r="F28" s="76"/>
      <c r="G28" s="76"/>
      <c r="H28" s="100"/>
      <c r="I28" s="10"/>
    </row>
    <row r="29" spans="2:10" ht="25.5" customHeight="1" thickBot="1" x14ac:dyDescent="0.2">
      <c r="B29" s="85" t="str">
        <f>'Mon-Day 1'!B29</f>
        <v>Transition/Break</v>
      </c>
      <c r="C29" s="67"/>
      <c r="D29" s="67"/>
      <c r="E29" s="72">
        <f t="shared" si="1"/>
        <v>0</v>
      </c>
      <c r="F29" s="76"/>
      <c r="G29" s="76"/>
      <c r="H29" s="100"/>
      <c r="I29" s="10"/>
    </row>
    <row r="30" spans="2:10" ht="28.5" customHeight="1" thickBot="1" x14ac:dyDescent="0.2">
      <c r="B30" s="90" t="str">
        <f>'Mon-Day 1'!B30</f>
        <v>Block 8</v>
      </c>
      <c r="C30" s="74"/>
      <c r="D30" s="74"/>
      <c r="E30" s="71">
        <f t="shared" si="1"/>
        <v>0</v>
      </c>
      <c r="F30" s="77">
        <f>E30</f>
        <v>0</v>
      </c>
      <c r="G30" s="94"/>
      <c r="H30" s="101"/>
      <c r="I30" s="10"/>
    </row>
    <row r="31" spans="2:10" ht="25.5" customHeight="1" thickBot="1" x14ac:dyDescent="0.2">
      <c r="B31" s="85" t="str">
        <f>'Mon-Day 1'!B31</f>
        <v>Transition/Break</v>
      </c>
      <c r="C31" s="67"/>
      <c r="D31" s="67"/>
      <c r="E31" s="72">
        <f t="shared" si="1"/>
        <v>0</v>
      </c>
      <c r="F31" s="76"/>
      <c r="G31" s="76"/>
      <c r="H31" s="100"/>
      <c r="I31" s="10"/>
    </row>
    <row r="32" spans="2:10" ht="25.5" customHeight="1" thickBot="1" x14ac:dyDescent="0.2">
      <c r="B32" s="90" t="str">
        <f>'Mon-Day 1'!B32</f>
        <v>Block 9</v>
      </c>
      <c r="C32" s="74"/>
      <c r="D32" s="74"/>
      <c r="E32" s="71">
        <f t="shared" si="1"/>
        <v>0</v>
      </c>
      <c r="F32" s="77">
        <f>E32</f>
        <v>0</v>
      </c>
      <c r="G32" s="94"/>
      <c r="H32" s="101"/>
      <c r="I32" s="10"/>
    </row>
    <row r="33" spans="2:10" ht="25.5" customHeight="1" thickBot="1" x14ac:dyDescent="0.2">
      <c r="B33" s="85" t="str">
        <f>'Mon-Day 1'!B33</f>
        <v>Transition/Break</v>
      </c>
      <c r="C33" s="67"/>
      <c r="D33" s="67"/>
      <c r="E33" s="72">
        <f t="shared" si="1"/>
        <v>0</v>
      </c>
      <c r="F33" s="76"/>
      <c r="G33" s="76"/>
      <c r="H33" s="100"/>
      <c r="I33" s="10"/>
    </row>
    <row r="34" spans="2:10" ht="25.5" customHeight="1" thickBot="1" x14ac:dyDescent="0.2">
      <c r="B34" s="90" t="str">
        <f>'Mon-Day 1'!B34</f>
        <v>Block 10</v>
      </c>
      <c r="C34" s="74"/>
      <c r="D34" s="74"/>
      <c r="E34" s="71">
        <f t="shared" si="1"/>
        <v>0</v>
      </c>
      <c r="F34" s="77">
        <f>E34</f>
        <v>0</v>
      </c>
      <c r="G34" s="94"/>
      <c r="H34" s="101"/>
      <c r="I34" s="10"/>
    </row>
    <row r="35" spans="2:10" ht="25.5" customHeight="1" thickBot="1" x14ac:dyDescent="0.2">
      <c r="B35" s="85" t="str">
        <f>'Mon-Day 1'!B35</f>
        <v>Transition/Break</v>
      </c>
      <c r="C35" s="67"/>
      <c r="D35" s="67"/>
      <c r="E35" s="72">
        <f t="shared" si="1"/>
        <v>0</v>
      </c>
      <c r="F35" s="76"/>
      <c r="G35" s="76"/>
      <c r="H35" s="100"/>
      <c r="I35" s="11"/>
      <c r="J35" s="7"/>
    </row>
    <row r="36" spans="2:10" ht="36" customHeight="1" thickBot="1" x14ac:dyDescent="0.2">
      <c r="B36" s="90" t="str">
        <f>'Mon-Day 1'!B36</f>
        <v>Block 11</v>
      </c>
      <c r="C36" s="66"/>
      <c r="D36" s="66"/>
      <c r="E36" s="71">
        <f t="shared" si="1"/>
        <v>0</v>
      </c>
      <c r="F36" s="77">
        <f>E36</f>
        <v>0</v>
      </c>
      <c r="G36" s="94"/>
      <c r="H36" s="101"/>
      <c r="I36" s="11"/>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9.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600-000000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600-000001000000}">
      <formula1>0</formula1>
      <formula2>120</formula2>
    </dataValidation>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600-000002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600-000003000000}"/>
  </dataValidations>
  <hyperlinks>
    <hyperlink ref="G1" location="'Hours Summary'!A1" display="Return to Main" xr:uid="{00000000-0004-0000-0600-000000000000}"/>
  </hyperlinks>
  <printOptions horizontalCentered="1"/>
  <pageMargins left="0.25" right="0.25" top="0.75" bottom="0.75" header="0.3" footer="0.3"/>
  <pageSetup scale="4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0" tint="-0.14999847407452621"/>
    <pageSetUpPr autoPageBreaks="0" fitToPage="1"/>
  </sheetPr>
  <dimension ref="B1:K40"/>
  <sheetViews>
    <sheetView showGridLines="0" zoomScale="80" zoomScaleNormal="80" workbookViewId="0">
      <pane xSplit="8" ySplit="3" topLeftCell="I26"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99</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7"/>
      <c r="D5" s="67"/>
      <c r="E5" s="72">
        <f t="shared" si="0"/>
        <v>0</v>
      </c>
      <c r="F5" s="76"/>
      <c r="G5" s="76"/>
      <c r="H5" s="100"/>
      <c r="I5" s="97"/>
      <c r="J5" s="6"/>
      <c r="K5" t="s">
        <v>0</v>
      </c>
    </row>
    <row r="6" spans="2:11" ht="25.5" customHeight="1" thickBot="1" x14ac:dyDescent="0.2">
      <c r="B6" s="90" t="str">
        <f>'Mon-Day 1'!B6</f>
        <v>Block 1</v>
      </c>
      <c r="C6" s="74"/>
      <c r="D6" s="74"/>
      <c r="E6" s="71">
        <f t="shared" si="0"/>
        <v>0</v>
      </c>
      <c r="F6" s="77">
        <f>E6</f>
        <v>0</v>
      </c>
      <c r="G6" s="94"/>
      <c r="H6" s="101"/>
      <c r="I6" s="11"/>
      <c r="J6" s="7"/>
    </row>
    <row r="7" spans="2:11" ht="25.5" customHeight="1" thickBot="1" x14ac:dyDescent="0.2">
      <c r="B7" s="85" t="str">
        <f>'Mon-Day 1'!B7</f>
        <v>Transition/Break</v>
      </c>
      <c r="C7" s="67"/>
      <c r="D7" s="67"/>
      <c r="E7" s="72">
        <f t="shared" si="0"/>
        <v>0</v>
      </c>
      <c r="F7" s="76"/>
      <c r="G7" s="76"/>
      <c r="H7" s="100"/>
      <c r="I7" s="11"/>
      <c r="J7" s="7"/>
    </row>
    <row r="8" spans="2:11" ht="25.5" customHeight="1" thickBot="1" x14ac:dyDescent="0.2">
      <c r="B8" s="90" t="str">
        <f>'Mon-Day 1'!B8</f>
        <v>Block 2</v>
      </c>
      <c r="C8" s="74"/>
      <c r="D8" s="74"/>
      <c r="E8" s="71">
        <f t="shared" si="0"/>
        <v>0</v>
      </c>
      <c r="F8" s="77">
        <f>E8</f>
        <v>0</v>
      </c>
      <c r="G8" s="94"/>
      <c r="H8" s="101"/>
      <c r="I8" s="11"/>
      <c r="J8" s="7"/>
    </row>
    <row r="9" spans="2:11" ht="25.5" customHeight="1" thickBot="1" x14ac:dyDescent="0.2">
      <c r="B9" s="85" t="str">
        <f>'Mon-Day 1'!B9</f>
        <v>Transition/Break</v>
      </c>
      <c r="C9" s="67"/>
      <c r="D9" s="67"/>
      <c r="E9" s="72">
        <f t="shared" si="0"/>
        <v>0</v>
      </c>
      <c r="F9" s="76"/>
      <c r="G9" s="76"/>
      <c r="H9" s="100"/>
      <c r="I9" s="11"/>
      <c r="J9" s="7"/>
    </row>
    <row r="10" spans="2:11" ht="25.5" customHeight="1" thickBot="1" x14ac:dyDescent="0.2">
      <c r="B10" s="90" t="str">
        <f>'Mon-Day 1'!B10</f>
        <v>Block 3</v>
      </c>
      <c r="C10" s="74"/>
      <c r="D10" s="74"/>
      <c r="E10" s="71">
        <f t="shared" si="0"/>
        <v>0</v>
      </c>
      <c r="F10" s="77">
        <f>E10</f>
        <v>0</v>
      </c>
      <c r="G10" s="94"/>
      <c r="H10" s="101"/>
      <c r="I10" s="11"/>
      <c r="J10" s="7"/>
    </row>
    <row r="11" spans="2:11" ht="25.5" customHeight="1" thickBot="1" x14ac:dyDescent="0.2">
      <c r="B11" s="85" t="str">
        <f>'Mon-Day 1'!B11</f>
        <v>Transition/Break</v>
      </c>
      <c r="C11" s="67"/>
      <c r="D11" s="67"/>
      <c r="E11" s="72">
        <f t="shared" si="0"/>
        <v>0</v>
      </c>
      <c r="F11" s="76"/>
      <c r="G11" s="76"/>
      <c r="H11" s="100"/>
      <c r="I11" s="11"/>
      <c r="J11" s="7"/>
    </row>
    <row r="12" spans="2:11" ht="37.5" customHeight="1" thickBot="1" x14ac:dyDescent="0.2">
      <c r="B12" s="85" t="str">
        <f>'Mon-Day 1'!B12</f>
        <v>Recess Supervision</v>
      </c>
      <c r="C12" s="67"/>
      <c r="D12" s="67"/>
      <c r="E12" s="72">
        <f t="shared" si="0"/>
        <v>0</v>
      </c>
      <c r="F12" s="76"/>
      <c r="G12" s="76"/>
      <c r="H12" s="100"/>
      <c r="I12" s="11"/>
      <c r="J12" s="7"/>
    </row>
    <row r="13" spans="2:11" ht="25.5" customHeight="1" thickBot="1" x14ac:dyDescent="0.2">
      <c r="B13" s="85" t="str">
        <f>'Mon-Day 1'!B13</f>
        <v>Transition/Break</v>
      </c>
      <c r="C13" s="67"/>
      <c r="D13" s="67"/>
      <c r="E13" s="72">
        <f t="shared" si="0"/>
        <v>0</v>
      </c>
      <c r="F13" s="76"/>
      <c r="G13" s="76"/>
      <c r="H13" s="100"/>
      <c r="I13" s="11"/>
      <c r="J13" s="7"/>
    </row>
    <row r="14" spans="2:11" ht="25.5" customHeight="1" thickBot="1" x14ac:dyDescent="0.2">
      <c r="B14" s="90" t="str">
        <f>'Mon-Day 1'!B14</f>
        <v>Block 4</v>
      </c>
      <c r="C14" s="74"/>
      <c r="D14" s="74"/>
      <c r="E14" s="71">
        <f>IFERROR((D14-C14)*24*60,0)</f>
        <v>0</v>
      </c>
      <c r="F14" s="77">
        <f>E14</f>
        <v>0</v>
      </c>
      <c r="G14" s="94"/>
      <c r="H14" s="101"/>
      <c r="I14" s="11"/>
      <c r="J14" s="7"/>
    </row>
    <row r="15" spans="2:11" ht="25.5" customHeight="1" thickBot="1" x14ac:dyDescent="0.2">
      <c r="B15" s="85" t="str">
        <f>'Mon-Day 1'!B15</f>
        <v>Transition/Break</v>
      </c>
      <c r="C15" s="67"/>
      <c r="D15" s="67"/>
      <c r="E15" s="72">
        <f>IFERROR((D15-C15)*24*60,0)</f>
        <v>0</v>
      </c>
      <c r="F15" s="76"/>
      <c r="G15" s="76"/>
      <c r="H15" s="100"/>
      <c r="I15" s="11"/>
      <c r="J15" s="7"/>
    </row>
    <row r="16" spans="2:11" ht="25.5" customHeight="1" thickBot="1" x14ac:dyDescent="0.2">
      <c r="B16" s="90" t="str">
        <f>'Mon-Day 1'!B16</f>
        <v>Block 5</v>
      </c>
      <c r="C16" s="74"/>
      <c r="D16" s="74"/>
      <c r="E16" s="71">
        <f>IFERROR((D16-C16)*24*60,0)</f>
        <v>0</v>
      </c>
      <c r="F16" s="77">
        <f>E16</f>
        <v>0</v>
      </c>
      <c r="G16" s="94"/>
      <c r="H16" s="101"/>
      <c r="I16" s="11"/>
      <c r="J16" s="7"/>
    </row>
    <row r="17" spans="2:10" ht="25.5" customHeight="1" thickBot="1" x14ac:dyDescent="0.2">
      <c r="B17" s="85" t="str">
        <f>'Mon-Day 1'!B17</f>
        <v>Transition/Break</v>
      </c>
      <c r="C17" s="67"/>
      <c r="D17" s="67"/>
      <c r="E17" s="72">
        <f t="shared" ref="E17:E37" si="1">IFERROR((D17-C17)*24*60,0)</f>
        <v>0</v>
      </c>
      <c r="F17" s="76"/>
      <c r="G17" s="76"/>
      <c r="H17" s="100"/>
      <c r="I17" s="11"/>
      <c r="J17" s="7"/>
    </row>
    <row r="18" spans="2:10" ht="25.5" customHeight="1" thickBot="1" x14ac:dyDescent="0.2">
      <c r="B18" s="85" t="str">
        <f>'Mon-Day 1'!B18</f>
        <v>Lunch Supervision</v>
      </c>
      <c r="C18" s="67"/>
      <c r="D18" s="67"/>
      <c r="E18" s="72">
        <f t="shared" si="1"/>
        <v>0</v>
      </c>
      <c r="F18" s="76"/>
      <c r="G18" s="76"/>
      <c r="H18" s="100"/>
      <c r="I18" s="10"/>
    </row>
    <row r="19" spans="2:10" ht="36" customHeight="1" thickBot="1" x14ac:dyDescent="0.2">
      <c r="B19" s="85" t="str">
        <f>'Mon-Day 1'!B19</f>
        <v>Lunch Recess Supervision</v>
      </c>
      <c r="C19" s="67"/>
      <c r="D19" s="67"/>
      <c r="E19" s="72">
        <f t="shared" si="1"/>
        <v>0</v>
      </c>
      <c r="F19" s="76"/>
      <c r="G19" s="76"/>
      <c r="H19" s="100"/>
      <c r="I19" s="10"/>
    </row>
    <row r="20" spans="2:10" ht="25.5" customHeight="1" thickBot="1" x14ac:dyDescent="0.2">
      <c r="B20" s="85" t="str">
        <f>'Mon-Day 1'!B20</f>
        <v>Transition/Break</v>
      </c>
      <c r="C20" s="67"/>
      <c r="D20" s="67"/>
      <c r="E20" s="72">
        <f t="shared" si="1"/>
        <v>0</v>
      </c>
      <c r="F20" s="76"/>
      <c r="G20" s="76"/>
      <c r="H20" s="100"/>
      <c r="I20" s="10"/>
    </row>
    <row r="21" spans="2:10" ht="25.5" customHeight="1" thickBot="1" x14ac:dyDescent="0.2">
      <c r="B21" s="90" t="str">
        <f>'Mon-Day 1'!B21</f>
        <v>Block 6</v>
      </c>
      <c r="C21" s="74"/>
      <c r="D21" s="74"/>
      <c r="E21" s="71">
        <f t="shared" si="1"/>
        <v>0</v>
      </c>
      <c r="F21" s="77">
        <f>E21</f>
        <v>0</v>
      </c>
      <c r="G21" s="94"/>
      <c r="H21" s="101"/>
      <c r="I21" s="10"/>
    </row>
    <row r="22" spans="2:10" ht="25.5" customHeight="1" thickBot="1" x14ac:dyDescent="0.2">
      <c r="B22" s="85" t="str">
        <f>'Mon-Day 1'!B22</f>
        <v>Transition/Break</v>
      </c>
      <c r="C22" s="67"/>
      <c r="D22" s="67"/>
      <c r="E22" s="72">
        <f t="shared" si="1"/>
        <v>0</v>
      </c>
      <c r="F22" s="76"/>
      <c r="G22" s="76"/>
      <c r="H22" s="100"/>
      <c r="I22" s="10"/>
    </row>
    <row r="23" spans="2:10" ht="29.25" customHeight="1" thickBot="1" x14ac:dyDescent="0.2">
      <c r="B23" s="85" t="str">
        <f>'Mon-Day 1'!B23</f>
        <v>Lunch Supervision</v>
      </c>
      <c r="C23" s="67"/>
      <c r="D23" s="67"/>
      <c r="E23" s="72">
        <f t="shared" si="1"/>
        <v>0</v>
      </c>
      <c r="F23" s="76"/>
      <c r="G23" s="76"/>
      <c r="H23" s="100"/>
      <c r="I23" s="10"/>
    </row>
    <row r="24" spans="2:10" ht="36" customHeight="1" thickBot="1" x14ac:dyDescent="0.2">
      <c r="B24" s="85" t="str">
        <f>'Mon-Day 1'!B24</f>
        <v>Lunch Recess Supervision</v>
      </c>
      <c r="C24" s="67"/>
      <c r="D24" s="67"/>
      <c r="E24" s="72">
        <f t="shared" si="1"/>
        <v>0</v>
      </c>
      <c r="F24" s="76"/>
      <c r="G24" s="76"/>
      <c r="H24" s="100"/>
      <c r="I24" s="10"/>
    </row>
    <row r="25" spans="2:10" ht="25.5" customHeight="1" thickBot="1" x14ac:dyDescent="0.2">
      <c r="B25" s="85" t="str">
        <f>'Mon-Day 1'!B25</f>
        <v>Transition/Break</v>
      </c>
      <c r="C25" s="67"/>
      <c r="D25" s="67"/>
      <c r="E25" s="72">
        <f t="shared" si="1"/>
        <v>0</v>
      </c>
      <c r="F25" s="76"/>
      <c r="G25" s="76"/>
      <c r="H25" s="100"/>
      <c r="I25" s="10"/>
    </row>
    <row r="26" spans="2:10" ht="25.5" customHeight="1" thickBot="1" x14ac:dyDescent="0.2">
      <c r="B26" s="90" t="str">
        <f>'Mon-Day 1'!B26</f>
        <v>Block 7</v>
      </c>
      <c r="C26" s="74"/>
      <c r="D26" s="74"/>
      <c r="E26" s="71">
        <f t="shared" si="1"/>
        <v>0</v>
      </c>
      <c r="F26" s="77">
        <f>E26</f>
        <v>0</v>
      </c>
      <c r="G26" s="94"/>
      <c r="H26" s="101"/>
      <c r="I26" s="10"/>
    </row>
    <row r="27" spans="2:10" ht="25.5" customHeight="1" thickBot="1" x14ac:dyDescent="0.2">
      <c r="B27" s="85" t="str">
        <f>'Mon-Day 1'!B27</f>
        <v>Transition/Break</v>
      </c>
      <c r="C27" s="67"/>
      <c r="D27" s="67"/>
      <c r="E27" s="72">
        <f t="shared" si="1"/>
        <v>0</v>
      </c>
      <c r="F27" s="76"/>
      <c r="G27" s="76"/>
      <c r="H27" s="100"/>
      <c r="I27" s="10"/>
    </row>
    <row r="28" spans="2:10" ht="36" customHeight="1" thickBot="1" x14ac:dyDescent="0.2">
      <c r="B28" s="85" t="str">
        <f>'Mon-Day 1'!B28</f>
        <v>PM Recess Supervision</v>
      </c>
      <c r="C28" s="67"/>
      <c r="D28" s="67"/>
      <c r="E28" s="72">
        <f t="shared" si="1"/>
        <v>0</v>
      </c>
      <c r="F28" s="76"/>
      <c r="G28" s="76"/>
      <c r="H28" s="100"/>
      <c r="I28" s="10"/>
    </row>
    <row r="29" spans="2:10" ht="25.5" customHeight="1" thickBot="1" x14ac:dyDescent="0.2">
      <c r="B29" s="85" t="str">
        <f>'Mon-Day 1'!B29</f>
        <v>Transition/Break</v>
      </c>
      <c r="C29" s="67"/>
      <c r="D29" s="67"/>
      <c r="E29" s="72">
        <f t="shared" si="1"/>
        <v>0</v>
      </c>
      <c r="F29" s="76"/>
      <c r="G29" s="76"/>
      <c r="H29" s="100"/>
      <c r="I29" s="10"/>
    </row>
    <row r="30" spans="2:10" ht="28.5" customHeight="1" thickBot="1" x14ac:dyDescent="0.2">
      <c r="B30" s="90" t="str">
        <f>'Mon-Day 1'!B30</f>
        <v>Block 8</v>
      </c>
      <c r="C30" s="74"/>
      <c r="D30" s="74"/>
      <c r="E30" s="71">
        <f t="shared" si="1"/>
        <v>0</v>
      </c>
      <c r="F30" s="77">
        <f>E30</f>
        <v>0</v>
      </c>
      <c r="G30" s="94"/>
      <c r="H30" s="101"/>
      <c r="I30" s="10"/>
    </row>
    <row r="31" spans="2:10" ht="25.5" customHeight="1" thickBot="1" x14ac:dyDescent="0.2">
      <c r="B31" s="85" t="str">
        <f>'Mon-Day 1'!B31</f>
        <v>Transition/Break</v>
      </c>
      <c r="C31" s="67"/>
      <c r="D31" s="67"/>
      <c r="E31" s="72">
        <f t="shared" si="1"/>
        <v>0</v>
      </c>
      <c r="F31" s="76"/>
      <c r="G31" s="76"/>
      <c r="H31" s="100"/>
      <c r="I31" s="10"/>
    </row>
    <row r="32" spans="2:10" ht="25.5" customHeight="1" thickBot="1" x14ac:dyDescent="0.2">
      <c r="B32" s="90" t="str">
        <f>'Mon-Day 1'!B32</f>
        <v>Block 9</v>
      </c>
      <c r="C32" s="74"/>
      <c r="D32" s="74"/>
      <c r="E32" s="71">
        <f t="shared" si="1"/>
        <v>0</v>
      </c>
      <c r="F32" s="77">
        <f>E32</f>
        <v>0</v>
      </c>
      <c r="G32" s="94"/>
      <c r="H32" s="101"/>
      <c r="I32" s="10"/>
    </row>
    <row r="33" spans="2:10" ht="25.5" customHeight="1" thickBot="1" x14ac:dyDescent="0.2">
      <c r="B33" s="85" t="str">
        <f>'Mon-Day 1'!B33</f>
        <v>Transition/Break</v>
      </c>
      <c r="C33" s="67"/>
      <c r="D33" s="67"/>
      <c r="E33" s="72">
        <f t="shared" si="1"/>
        <v>0</v>
      </c>
      <c r="F33" s="76"/>
      <c r="G33" s="76"/>
      <c r="H33" s="100"/>
      <c r="I33" s="10"/>
    </row>
    <row r="34" spans="2:10" ht="25.5" customHeight="1" thickBot="1" x14ac:dyDescent="0.2">
      <c r="B34" s="90" t="str">
        <f>'Mon-Day 1'!B34</f>
        <v>Block 10</v>
      </c>
      <c r="C34" s="74"/>
      <c r="D34" s="74"/>
      <c r="E34" s="71">
        <f t="shared" si="1"/>
        <v>0</v>
      </c>
      <c r="F34" s="77">
        <f>E34</f>
        <v>0</v>
      </c>
      <c r="G34" s="94"/>
      <c r="H34" s="101"/>
      <c r="I34" s="10"/>
    </row>
    <row r="35" spans="2:10" ht="25.5" customHeight="1" thickBot="1" x14ac:dyDescent="0.2">
      <c r="B35" s="85" t="str">
        <f>'Mon-Day 1'!B35</f>
        <v>Transition/Break</v>
      </c>
      <c r="C35" s="67"/>
      <c r="D35" s="67"/>
      <c r="E35" s="72">
        <f t="shared" si="1"/>
        <v>0</v>
      </c>
      <c r="F35" s="76"/>
      <c r="G35" s="76"/>
      <c r="H35" s="100"/>
      <c r="I35" s="11"/>
      <c r="J35" s="7"/>
    </row>
    <row r="36" spans="2:10" ht="36" customHeight="1" thickBot="1" x14ac:dyDescent="0.2">
      <c r="B36" s="90" t="str">
        <f>'Mon-Day 1'!B36</f>
        <v>Block 11</v>
      </c>
      <c r="C36" s="66"/>
      <c r="D36" s="66"/>
      <c r="E36" s="71">
        <f t="shared" si="1"/>
        <v>0</v>
      </c>
      <c r="F36" s="77">
        <f>E36</f>
        <v>0</v>
      </c>
      <c r="G36" s="94"/>
      <c r="H36" s="101"/>
      <c r="I36" s="11"/>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9.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7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700-000001000000}">
      <formula1>0</formula1>
      <formula2>120</formula2>
    </dataValidation>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700-000002000000}">
      <formula1>0</formula1>
      <formula2>120</formula2>
    </dataValidation>
    <dataValidation allowBlank="1" showInputMessage="1" showErrorMessage="1" prompt="adsfa" sqref="I1" xr:uid="{00000000-0002-0000-0700-000003000000}"/>
  </dataValidations>
  <hyperlinks>
    <hyperlink ref="G1" location="'Hours Summary'!A1" display="Return to Main" xr:uid="{00000000-0004-0000-0700-000000000000}"/>
  </hyperlinks>
  <printOptions horizontalCentered="1"/>
  <pageMargins left="0.25" right="0.25" top="0.75" bottom="0.75" header="0.3" footer="0.3"/>
  <pageSetup scale="4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0" tint="-0.14999847407452621"/>
    <pageSetUpPr autoPageBreaks="0" fitToPage="1"/>
  </sheetPr>
  <dimension ref="B1:K40"/>
  <sheetViews>
    <sheetView showGridLines="0" zoomScale="80" zoomScaleNormal="80" workbookViewId="0">
      <pane xSplit="8" ySplit="3" topLeftCell="I19" activePane="bottomRight" state="frozen"/>
      <selection pane="topRight" activeCell="H1" sqref="H1"/>
      <selection pane="bottomLeft" activeCell="A4" sqref="A4"/>
      <selection pane="bottomRight" activeCell="C4" sqref="C4:D38"/>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6.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37" t="s">
        <v>100</v>
      </c>
      <c r="C1" s="1"/>
      <c r="E1" s="32" t="s">
        <v>64</v>
      </c>
      <c r="F1" s="33">
        <f>C2+F2</f>
        <v>0</v>
      </c>
      <c r="G1" s="419" t="s">
        <v>22</v>
      </c>
      <c r="H1" s="420"/>
      <c r="I1" s="91"/>
    </row>
    <row r="2" spans="2:11" ht="70.5" customHeight="1" thickBot="1" x14ac:dyDescent="0.25">
      <c r="B2" s="23" t="s">
        <v>52</v>
      </c>
      <c r="C2" s="26">
        <f>C40</f>
        <v>0</v>
      </c>
      <c r="D2" s="24" t="s">
        <v>19</v>
      </c>
      <c r="E2" s="25" t="s">
        <v>53</v>
      </c>
      <c r="F2" s="27">
        <f>E40</f>
        <v>0</v>
      </c>
      <c r="G2" s="417" t="s">
        <v>19</v>
      </c>
      <c r="H2" s="418"/>
      <c r="I2" s="8"/>
      <c r="J2" s="3"/>
    </row>
    <row r="3" spans="2:11" ht="32.25" customHeight="1" thickBot="1" x14ac:dyDescent="0.25">
      <c r="B3" s="28" t="s">
        <v>3</v>
      </c>
      <c r="C3" s="35" t="s">
        <v>1</v>
      </c>
      <c r="D3" s="35" t="s">
        <v>2</v>
      </c>
      <c r="E3" s="35" t="s">
        <v>17</v>
      </c>
      <c r="F3" s="83" t="s">
        <v>33</v>
      </c>
      <c r="G3" s="36" t="s">
        <v>97</v>
      </c>
      <c r="H3" s="99" t="s">
        <v>61</v>
      </c>
      <c r="I3" s="2"/>
      <c r="J3" s="3"/>
    </row>
    <row r="4" spans="2:11" ht="25.5" customHeight="1" thickBot="1" x14ac:dyDescent="0.2">
      <c r="B4" s="85" t="str">
        <f>'Mon-Day 1'!B4</f>
        <v>AM Supervision</v>
      </c>
      <c r="C4" s="67"/>
      <c r="D4" s="67"/>
      <c r="E4" s="72">
        <f t="shared" ref="E4:E13" si="0">IFERROR((D4-C4)*24*60,0)</f>
        <v>0</v>
      </c>
      <c r="F4" s="76"/>
      <c r="G4" s="76"/>
      <c r="H4" s="100"/>
      <c r="I4" s="4"/>
      <c r="J4" s="5"/>
      <c r="K4" t="s">
        <v>0</v>
      </c>
    </row>
    <row r="5" spans="2:11" ht="25.5" customHeight="1" thickBot="1" x14ac:dyDescent="0.2">
      <c r="B5" s="85" t="str">
        <f>'Mon-Day 1'!B5</f>
        <v>Morning Prayer</v>
      </c>
      <c r="C5" s="67"/>
      <c r="D5" s="67"/>
      <c r="E5" s="72">
        <f t="shared" si="0"/>
        <v>0</v>
      </c>
      <c r="F5" s="76"/>
      <c r="G5" s="76"/>
      <c r="H5" s="100"/>
      <c r="I5" s="97"/>
      <c r="J5" s="6"/>
      <c r="K5" t="s">
        <v>0</v>
      </c>
    </row>
    <row r="6" spans="2:11" ht="25.5" customHeight="1" thickBot="1" x14ac:dyDescent="0.2">
      <c r="B6" s="90" t="str">
        <f>'Mon-Day 1'!B6</f>
        <v>Block 1</v>
      </c>
      <c r="C6" s="74"/>
      <c r="D6" s="74"/>
      <c r="E6" s="71">
        <f t="shared" si="0"/>
        <v>0</v>
      </c>
      <c r="F6" s="77">
        <f>E6</f>
        <v>0</v>
      </c>
      <c r="G6" s="94"/>
      <c r="H6" s="101"/>
      <c r="I6" s="11"/>
      <c r="J6" s="7"/>
    </row>
    <row r="7" spans="2:11" ht="25.5" customHeight="1" thickBot="1" x14ac:dyDescent="0.2">
      <c r="B7" s="85" t="str">
        <f>'Mon-Day 1'!B7</f>
        <v>Transition/Break</v>
      </c>
      <c r="C7" s="67"/>
      <c r="D7" s="67"/>
      <c r="E7" s="72">
        <f t="shared" si="0"/>
        <v>0</v>
      </c>
      <c r="F7" s="76"/>
      <c r="G7" s="76"/>
      <c r="H7" s="100"/>
      <c r="I7" s="11"/>
      <c r="J7" s="7"/>
    </row>
    <row r="8" spans="2:11" ht="25.5" customHeight="1" thickBot="1" x14ac:dyDescent="0.2">
      <c r="B8" s="90" t="str">
        <f>'Mon-Day 1'!B8</f>
        <v>Block 2</v>
      </c>
      <c r="C8" s="74"/>
      <c r="D8" s="74"/>
      <c r="E8" s="71">
        <f t="shared" si="0"/>
        <v>0</v>
      </c>
      <c r="F8" s="77">
        <f>E8</f>
        <v>0</v>
      </c>
      <c r="G8" s="94"/>
      <c r="H8" s="101"/>
      <c r="I8" s="11"/>
      <c r="J8" s="7"/>
    </row>
    <row r="9" spans="2:11" ht="25.5" customHeight="1" thickBot="1" x14ac:dyDescent="0.2">
      <c r="B9" s="85" t="str">
        <f>'Mon-Day 1'!B9</f>
        <v>Transition/Break</v>
      </c>
      <c r="C9" s="67"/>
      <c r="D9" s="67"/>
      <c r="E9" s="72">
        <f t="shared" si="0"/>
        <v>0</v>
      </c>
      <c r="F9" s="76"/>
      <c r="G9" s="76"/>
      <c r="H9" s="100"/>
      <c r="I9" s="11"/>
      <c r="J9" s="7"/>
    </row>
    <row r="10" spans="2:11" ht="25.5" customHeight="1" thickBot="1" x14ac:dyDescent="0.2">
      <c r="B10" s="90" t="str">
        <f>'Mon-Day 1'!B10</f>
        <v>Block 3</v>
      </c>
      <c r="C10" s="74"/>
      <c r="D10" s="74"/>
      <c r="E10" s="71">
        <f t="shared" si="0"/>
        <v>0</v>
      </c>
      <c r="F10" s="77">
        <f>E10</f>
        <v>0</v>
      </c>
      <c r="G10" s="94"/>
      <c r="H10" s="101"/>
      <c r="I10" s="11"/>
      <c r="J10" s="7"/>
    </row>
    <row r="11" spans="2:11" ht="25.5" customHeight="1" thickBot="1" x14ac:dyDescent="0.2">
      <c r="B11" s="85" t="str">
        <f>'Mon-Day 1'!B11</f>
        <v>Transition/Break</v>
      </c>
      <c r="C11" s="67"/>
      <c r="D11" s="67"/>
      <c r="E11" s="72">
        <f t="shared" si="0"/>
        <v>0</v>
      </c>
      <c r="F11" s="76"/>
      <c r="G11" s="76"/>
      <c r="H11" s="100"/>
      <c r="I11" s="11"/>
      <c r="J11" s="7"/>
    </row>
    <row r="12" spans="2:11" ht="37.5" customHeight="1" thickBot="1" x14ac:dyDescent="0.2">
      <c r="B12" s="85" t="str">
        <f>'Mon-Day 1'!B12</f>
        <v>Recess Supervision</v>
      </c>
      <c r="C12" s="67"/>
      <c r="D12" s="67"/>
      <c r="E12" s="72">
        <f t="shared" si="0"/>
        <v>0</v>
      </c>
      <c r="F12" s="76"/>
      <c r="G12" s="76"/>
      <c r="H12" s="100"/>
      <c r="I12" s="11"/>
      <c r="J12" s="7"/>
    </row>
    <row r="13" spans="2:11" ht="25.5" customHeight="1" thickBot="1" x14ac:dyDescent="0.2">
      <c r="B13" s="85" t="str">
        <f>'Mon-Day 1'!B13</f>
        <v>Transition/Break</v>
      </c>
      <c r="C13" s="67"/>
      <c r="D13" s="67"/>
      <c r="E13" s="72">
        <f t="shared" si="0"/>
        <v>0</v>
      </c>
      <c r="F13" s="76"/>
      <c r="G13" s="76"/>
      <c r="H13" s="100"/>
      <c r="I13" s="11"/>
      <c r="J13" s="7"/>
    </row>
    <row r="14" spans="2:11" ht="25.5" customHeight="1" thickBot="1" x14ac:dyDescent="0.2">
      <c r="B14" s="90" t="str">
        <f>'Mon-Day 1'!B14</f>
        <v>Block 4</v>
      </c>
      <c r="C14" s="74"/>
      <c r="D14" s="74"/>
      <c r="E14" s="71">
        <f>IFERROR((D14-C14)*24*60,0)</f>
        <v>0</v>
      </c>
      <c r="F14" s="77">
        <f>E14</f>
        <v>0</v>
      </c>
      <c r="G14" s="94"/>
      <c r="H14" s="101"/>
      <c r="I14" s="11"/>
      <c r="J14" s="7"/>
    </row>
    <row r="15" spans="2:11" ht="25.5" customHeight="1" thickBot="1" x14ac:dyDescent="0.2">
      <c r="B15" s="85" t="str">
        <f>'Mon-Day 1'!B15</f>
        <v>Transition/Break</v>
      </c>
      <c r="C15" s="67"/>
      <c r="D15" s="67"/>
      <c r="E15" s="72">
        <f>IFERROR((D15-C15)*24*60,0)</f>
        <v>0</v>
      </c>
      <c r="F15" s="76"/>
      <c r="G15" s="76"/>
      <c r="H15" s="100"/>
      <c r="I15" s="11"/>
      <c r="J15" s="7"/>
    </row>
    <row r="16" spans="2:11" ht="25.5" customHeight="1" thickBot="1" x14ac:dyDescent="0.2">
      <c r="B16" s="90" t="str">
        <f>'Mon-Day 1'!B16</f>
        <v>Block 5</v>
      </c>
      <c r="C16" s="74"/>
      <c r="D16" s="74"/>
      <c r="E16" s="71">
        <f>IFERROR((D16-C16)*24*60,0)</f>
        <v>0</v>
      </c>
      <c r="F16" s="77">
        <f>E16</f>
        <v>0</v>
      </c>
      <c r="G16" s="94"/>
      <c r="H16" s="101"/>
      <c r="I16" s="11"/>
      <c r="J16" s="7"/>
    </row>
    <row r="17" spans="2:10" ht="25.5" customHeight="1" thickBot="1" x14ac:dyDescent="0.2">
      <c r="B17" s="85" t="str">
        <f>'Mon-Day 1'!B17</f>
        <v>Transition/Break</v>
      </c>
      <c r="C17" s="67"/>
      <c r="D17" s="67"/>
      <c r="E17" s="72">
        <f t="shared" ref="E17:E37" si="1">IFERROR((D17-C17)*24*60,0)</f>
        <v>0</v>
      </c>
      <c r="F17" s="76"/>
      <c r="G17" s="76"/>
      <c r="H17" s="100"/>
      <c r="I17" s="11"/>
      <c r="J17" s="7"/>
    </row>
    <row r="18" spans="2:10" ht="25.5" customHeight="1" thickBot="1" x14ac:dyDescent="0.2">
      <c r="B18" s="85" t="str">
        <f>'Mon-Day 1'!B18</f>
        <v>Lunch Supervision</v>
      </c>
      <c r="C18" s="67"/>
      <c r="D18" s="67"/>
      <c r="E18" s="72">
        <f t="shared" si="1"/>
        <v>0</v>
      </c>
      <c r="F18" s="76"/>
      <c r="G18" s="76"/>
      <c r="H18" s="100"/>
      <c r="I18" s="10"/>
    </row>
    <row r="19" spans="2:10" ht="36" customHeight="1" thickBot="1" x14ac:dyDescent="0.2">
      <c r="B19" s="85" t="str">
        <f>'Mon-Day 1'!B19</f>
        <v>Lunch Recess Supervision</v>
      </c>
      <c r="C19" s="67"/>
      <c r="D19" s="67"/>
      <c r="E19" s="72">
        <f t="shared" si="1"/>
        <v>0</v>
      </c>
      <c r="F19" s="76"/>
      <c r="G19" s="76"/>
      <c r="H19" s="100"/>
      <c r="I19" s="10"/>
    </row>
    <row r="20" spans="2:10" ht="25.5" customHeight="1" thickBot="1" x14ac:dyDescent="0.2">
      <c r="B20" s="85" t="str">
        <f>'Mon-Day 1'!B20</f>
        <v>Transition/Break</v>
      </c>
      <c r="C20" s="67"/>
      <c r="D20" s="67"/>
      <c r="E20" s="72">
        <f t="shared" si="1"/>
        <v>0</v>
      </c>
      <c r="F20" s="76"/>
      <c r="G20" s="76"/>
      <c r="H20" s="100"/>
      <c r="I20" s="10"/>
    </row>
    <row r="21" spans="2:10" ht="25.5" customHeight="1" thickBot="1" x14ac:dyDescent="0.2">
      <c r="B21" s="90" t="str">
        <f>'Mon-Day 1'!B21</f>
        <v>Block 6</v>
      </c>
      <c r="C21" s="74"/>
      <c r="D21" s="74"/>
      <c r="E21" s="71">
        <f t="shared" si="1"/>
        <v>0</v>
      </c>
      <c r="F21" s="77">
        <f>E21</f>
        <v>0</v>
      </c>
      <c r="G21" s="94"/>
      <c r="H21" s="101"/>
      <c r="I21" s="10"/>
    </row>
    <row r="22" spans="2:10" ht="25.5" customHeight="1" thickBot="1" x14ac:dyDescent="0.2">
      <c r="B22" s="85" t="str">
        <f>'Mon-Day 1'!B22</f>
        <v>Transition/Break</v>
      </c>
      <c r="C22" s="67"/>
      <c r="D22" s="67"/>
      <c r="E22" s="72">
        <f t="shared" si="1"/>
        <v>0</v>
      </c>
      <c r="F22" s="76"/>
      <c r="G22" s="76"/>
      <c r="H22" s="100"/>
      <c r="I22" s="10"/>
    </row>
    <row r="23" spans="2:10" ht="29.25" customHeight="1" thickBot="1" x14ac:dyDescent="0.2">
      <c r="B23" s="85" t="str">
        <f>'Mon-Day 1'!B23</f>
        <v>Lunch Supervision</v>
      </c>
      <c r="C23" s="67"/>
      <c r="D23" s="67"/>
      <c r="E23" s="72">
        <f t="shared" si="1"/>
        <v>0</v>
      </c>
      <c r="F23" s="76"/>
      <c r="G23" s="76"/>
      <c r="H23" s="100"/>
      <c r="I23" s="10"/>
    </row>
    <row r="24" spans="2:10" ht="36" customHeight="1" thickBot="1" x14ac:dyDescent="0.2">
      <c r="B24" s="85" t="str">
        <f>'Mon-Day 1'!B24</f>
        <v>Lunch Recess Supervision</v>
      </c>
      <c r="C24" s="67"/>
      <c r="D24" s="67"/>
      <c r="E24" s="72">
        <f t="shared" si="1"/>
        <v>0</v>
      </c>
      <c r="F24" s="76"/>
      <c r="G24" s="76"/>
      <c r="H24" s="100"/>
      <c r="I24" s="10"/>
    </row>
    <row r="25" spans="2:10" ht="25.5" customHeight="1" thickBot="1" x14ac:dyDescent="0.2">
      <c r="B25" s="85" t="str">
        <f>'Mon-Day 1'!B25</f>
        <v>Transition/Break</v>
      </c>
      <c r="C25" s="67"/>
      <c r="D25" s="67"/>
      <c r="E25" s="72">
        <f t="shared" si="1"/>
        <v>0</v>
      </c>
      <c r="F25" s="76"/>
      <c r="G25" s="76"/>
      <c r="H25" s="100"/>
      <c r="I25" s="10"/>
    </row>
    <row r="26" spans="2:10" ht="25.5" customHeight="1" thickBot="1" x14ac:dyDescent="0.2">
      <c r="B26" s="90" t="str">
        <f>'Mon-Day 1'!B26</f>
        <v>Block 7</v>
      </c>
      <c r="C26" s="74"/>
      <c r="D26" s="74"/>
      <c r="E26" s="71">
        <f t="shared" si="1"/>
        <v>0</v>
      </c>
      <c r="F26" s="77">
        <f>E26</f>
        <v>0</v>
      </c>
      <c r="G26" s="94"/>
      <c r="H26" s="101"/>
      <c r="I26" s="10"/>
    </row>
    <row r="27" spans="2:10" ht="25.5" customHeight="1" thickBot="1" x14ac:dyDescent="0.2">
      <c r="B27" s="85" t="str">
        <f>'Mon-Day 1'!B27</f>
        <v>Transition/Break</v>
      </c>
      <c r="C27" s="67"/>
      <c r="D27" s="67"/>
      <c r="E27" s="72">
        <f t="shared" si="1"/>
        <v>0</v>
      </c>
      <c r="F27" s="76"/>
      <c r="G27" s="76"/>
      <c r="H27" s="100"/>
      <c r="I27" s="10"/>
    </row>
    <row r="28" spans="2:10" ht="36" customHeight="1" thickBot="1" x14ac:dyDescent="0.2">
      <c r="B28" s="85" t="str">
        <f>'Mon-Day 1'!B28</f>
        <v>PM Recess Supervision</v>
      </c>
      <c r="C28" s="67"/>
      <c r="D28" s="67"/>
      <c r="E28" s="72">
        <f t="shared" si="1"/>
        <v>0</v>
      </c>
      <c r="F28" s="76"/>
      <c r="G28" s="76"/>
      <c r="H28" s="100"/>
      <c r="I28" s="10"/>
    </row>
    <row r="29" spans="2:10" ht="25.5" customHeight="1" thickBot="1" x14ac:dyDescent="0.2">
      <c r="B29" s="85" t="str">
        <f>'Mon-Day 1'!B29</f>
        <v>Transition/Break</v>
      </c>
      <c r="C29" s="67"/>
      <c r="D29" s="67"/>
      <c r="E29" s="72">
        <f t="shared" si="1"/>
        <v>0</v>
      </c>
      <c r="F29" s="76"/>
      <c r="G29" s="76"/>
      <c r="H29" s="100"/>
      <c r="I29" s="10"/>
    </row>
    <row r="30" spans="2:10" ht="28.5" customHeight="1" thickBot="1" x14ac:dyDescent="0.2">
      <c r="B30" s="90" t="str">
        <f>'Mon-Day 1'!B30</f>
        <v>Block 8</v>
      </c>
      <c r="C30" s="74"/>
      <c r="D30" s="74"/>
      <c r="E30" s="71">
        <f t="shared" si="1"/>
        <v>0</v>
      </c>
      <c r="F30" s="77">
        <f>E30</f>
        <v>0</v>
      </c>
      <c r="G30" s="94"/>
      <c r="H30" s="101"/>
      <c r="I30" s="10"/>
    </row>
    <row r="31" spans="2:10" ht="25.5" customHeight="1" thickBot="1" x14ac:dyDescent="0.2">
      <c r="B31" s="85" t="str">
        <f>'Mon-Day 1'!B31</f>
        <v>Transition/Break</v>
      </c>
      <c r="C31" s="67"/>
      <c r="D31" s="67"/>
      <c r="E31" s="72">
        <f t="shared" si="1"/>
        <v>0</v>
      </c>
      <c r="F31" s="76"/>
      <c r="G31" s="76"/>
      <c r="H31" s="100"/>
      <c r="I31" s="10"/>
    </row>
    <row r="32" spans="2:10" ht="25.5" customHeight="1" thickBot="1" x14ac:dyDescent="0.2">
      <c r="B32" s="90" t="str">
        <f>'Mon-Day 1'!B32</f>
        <v>Block 9</v>
      </c>
      <c r="C32" s="74"/>
      <c r="D32" s="74"/>
      <c r="E32" s="71">
        <f t="shared" si="1"/>
        <v>0</v>
      </c>
      <c r="F32" s="77">
        <f>E32</f>
        <v>0</v>
      </c>
      <c r="G32" s="94"/>
      <c r="H32" s="101"/>
      <c r="I32" s="10"/>
    </row>
    <row r="33" spans="2:10" ht="25.5" customHeight="1" thickBot="1" x14ac:dyDescent="0.2">
      <c r="B33" s="85" t="str">
        <f>'Mon-Day 1'!B33</f>
        <v>Transition/Break</v>
      </c>
      <c r="C33" s="67"/>
      <c r="D33" s="67"/>
      <c r="E33" s="72">
        <f t="shared" si="1"/>
        <v>0</v>
      </c>
      <c r="F33" s="76"/>
      <c r="G33" s="76"/>
      <c r="H33" s="100"/>
      <c r="I33" s="10"/>
    </row>
    <row r="34" spans="2:10" ht="25.5" customHeight="1" thickBot="1" x14ac:dyDescent="0.2">
      <c r="B34" s="90" t="str">
        <f>'Mon-Day 1'!B34</f>
        <v>Block 10</v>
      </c>
      <c r="C34" s="74"/>
      <c r="D34" s="74"/>
      <c r="E34" s="71">
        <f t="shared" si="1"/>
        <v>0</v>
      </c>
      <c r="F34" s="77">
        <f>E34</f>
        <v>0</v>
      </c>
      <c r="G34" s="94"/>
      <c r="H34" s="101"/>
      <c r="I34" s="10"/>
    </row>
    <row r="35" spans="2:10" ht="25.5" customHeight="1" thickBot="1" x14ac:dyDescent="0.2">
      <c r="B35" s="85" t="str">
        <f>'Mon-Day 1'!B35</f>
        <v>Transition/Break</v>
      </c>
      <c r="C35" s="67"/>
      <c r="D35" s="67"/>
      <c r="E35" s="72">
        <f t="shared" si="1"/>
        <v>0</v>
      </c>
      <c r="F35" s="76"/>
      <c r="G35" s="76"/>
      <c r="H35" s="100"/>
      <c r="I35" s="11"/>
      <c r="J35" s="7"/>
    </row>
    <row r="36" spans="2:10" ht="36" customHeight="1" thickBot="1" x14ac:dyDescent="0.2">
      <c r="B36" s="90" t="str">
        <f>'Mon-Day 1'!B36</f>
        <v>Block 11</v>
      </c>
      <c r="C36" s="66"/>
      <c r="D36" s="66"/>
      <c r="E36" s="71">
        <f t="shared" si="1"/>
        <v>0</v>
      </c>
      <c r="F36" s="77">
        <f>E36</f>
        <v>0</v>
      </c>
      <c r="G36" s="94"/>
      <c r="H36" s="101"/>
      <c r="I36" s="11"/>
      <c r="J36" s="7"/>
    </row>
    <row r="37" spans="2:10" ht="29.25" customHeight="1" thickBot="1" x14ac:dyDescent="0.2">
      <c r="B37" s="85" t="str">
        <f>'Mon-Day 1'!B37</f>
        <v>Transition/Break</v>
      </c>
      <c r="C37" s="68"/>
      <c r="D37" s="68"/>
      <c r="E37" s="72">
        <f t="shared" si="1"/>
        <v>0</v>
      </c>
      <c r="F37" s="76"/>
      <c r="G37" s="76"/>
      <c r="H37" s="100"/>
      <c r="I37" s="7"/>
      <c r="J37" s="7"/>
    </row>
    <row r="38" spans="2:10" ht="51.75" customHeight="1" thickBot="1" x14ac:dyDescent="0.2">
      <c r="B38" s="88" t="str">
        <f>'Mon-Day 1'!B38</f>
        <v>After School Supervision</v>
      </c>
      <c r="C38" s="69"/>
      <c r="D38" s="69"/>
      <c r="E38" s="73">
        <f>IFERROR((D38-C38)*24*60,0)</f>
        <v>0</v>
      </c>
      <c r="F38" s="95"/>
      <c r="G38" s="95"/>
      <c r="H38" s="102"/>
    </row>
    <row r="39" spans="2:10" ht="25.5" customHeight="1" thickTop="1" thickBot="1" x14ac:dyDescent="0.2">
      <c r="B39" s="89"/>
      <c r="C39" s="30"/>
      <c r="D39" s="31"/>
      <c r="E39" s="70"/>
      <c r="F39" s="65">
        <f>F6+F8+F10+F14+F16+F21+F26+F30+F32+F34+F36</f>
        <v>0</v>
      </c>
      <c r="G39" s="96">
        <f>G6+G8+G10+G14+G16+G21+G26+G30+G32+G34+G36</f>
        <v>0</v>
      </c>
      <c r="H39" s="75">
        <f>H4+H5+H7+H9+H11+H12+H13+H15+H17+H18+H19+H20+H22+H23+H24+H25+H27+H28+H29+H31+H33+H35+H38+H37</f>
        <v>0</v>
      </c>
    </row>
    <row r="40" spans="2:10" ht="49.5" customHeight="1" thickBot="1" x14ac:dyDescent="0.2">
      <c r="B40" s="29" t="s">
        <v>62</v>
      </c>
      <c r="C40" s="65">
        <f>F39</f>
        <v>0</v>
      </c>
      <c r="D40" s="22" t="s">
        <v>63</v>
      </c>
      <c r="E40" s="75">
        <f>G39+H39</f>
        <v>0</v>
      </c>
      <c r="F40" s="76"/>
      <c r="G40" s="76"/>
      <c r="H40" s="76"/>
    </row>
  </sheetData>
  <mergeCells count="2">
    <mergeCell ref="G1:H1"/>
    <mergeCell ref="G2:H2"/>
  </mergeCells>
  <dataValidations count="4">
    <dataValidation allowBlank="1" showInputMessage="1" showErrorMessage="1" prompt="adsfa" sqref="I1" xr:uid="{00000000-0002-0000-0800-000000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 H37:H38" xr:uid="{00000000-0002-0000-0800-000001000000}">
      <formula1>0</formula1>
      <formula2>120</formula2>
    </dataValidation>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G36" xr:uid="{00000000-0002-0000-0800-000002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26 F30 F32 F34 F36" xr:uid="{00000000-0002-0000-0800-000003000000}"/>
  </dataValidations>
  <hyperlinks>
    <hyperlink ref="G1" location="'Hours Summary'!A1" display="Return to Main" xr:uid="{00000000-0004-0000-0800-000000000000}"/>
  </hyperlinks>
  <printOptions horizontalCentered="1"/>
  <pageMargins left="0.25" right="0.25" top="0.75" bottom="0.75" header="0.3" footer="0.3"/>
  <pageSetup scale="4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BEB9D5774339479E0B4B8625C6C961" ma:contentTypeVersion="1" ma:contentTypeDescription="Create a new document." ma:contentTypeScope="" ma:versionID="f58f1b5369ae1cdb5d3a5e5e15f2b3a2">
  <xsd:schema xmlns:xsd="http://www.w3.org/2001/XMLSchema" xmlns:xs="http://www.w3.org/2001/XMLSchema" xmlns:p="http://schemas.microsoft.com/office/2006/metadata/properties" xmlns:ns1="http://schemas.microsoft.com/sharepoint/v3" xmlns:ns2="62588aec-4323-4687-ba3e-9965a62a4df7" targetNamespace="http://schemas.microsoft.com/office/2006/metadata/properties" ma:root="true" ma:fieldsID="8fc9882137b9259d6561685512707030" ns1:_="" ns2:_="">
    <xsd:import namespace="http://schemas.microsoft.com/sharepoint/v3"/>
    <xsd:import namespace="62588aec-4323-4687-ba3e-9965a62a4df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588aec-4323-4687-ba3e-9965a62a4df7"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4FA75BD16AD34E9FBEE8575D960AE1C6" ma:contentTypeVersion="3" ma:contentTypeDescription="Page is a system content type template created by the Publishing Resources feature. The column templates from Page will be added to all Pages libraries created by the Publishing feature." ma:contentTypeScope="" ma:versionID="8b5c0317502899627c6ac575c37a728f">
  <xsd:schema xmlns:xsd="http://www.w3.org/2001/XMLSchema" xmlns:xs="http://www.w3.org/2001/XMLSchema" xmlns:p="http://schemas.microsoft.com/office/2006/metadata/properties" xmlns:ns1="http://schemas.microsoft.com/sharepoint/v3" targetNamespace="http://schemas.microsoft.com/office/2006/metadata/properties" ma:root="true" ma:fieldsID="c5f8f2133542932d08ed420fb6048070"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Description" ma:internalName="Comments">
      <xsd:simpleType>
        <xsd:restriction base="dms:Note">
          <xsd:maxLength value="255"/>
        </xsd:restriction>
      </xsd:simpleType>
    </xsd:element>
    <xsd:element name="PublishingStartDate" ma:index="9" nillable="true" ma:displayName="Scheduling Start Date" ma:description="" ma:hidden="true" ma:internalName="PublishingStartDate">
      <xsd:simpleType>
        <xsd:restriction base="dms:Unknown"/>
      </xsd:simpleType>
    </xsd:element>
    <xsd:element name="PublishingExpirationDate" ma:index="10" nillable="true" ma:displayName="Scheduling End Date" ma:description="" ma:hidden="true" ma:internalName="PublishingExpirationDate">
      <xsd:simpleType>
        <xsd:restriction base="dms:Unknown"/>
      </xsd:simpleType>
    </xsd:element>
    <xsd:element name="PublishingContact" ma:index="11"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internalName="PublishingContactEmail">
      <xsd:simpleType>
        <xsd:restriction base="dms:Text">
          <xsd:maxLength value="255"/>
        </xsd:restriction>
      </xsd:simpleType>
    </xsd:element>
    <xsd:element name="PublishingContactName" ma:index="13" nillable="true" ma:displayName="Contact Name" ma:internalName="PublishingContactName">
      <xsd:simpleType>
        <xsd:restriction base="dms:Text">
          <xsd:maxLength value="255"/>
        </xsd:restriction>
      </xsd:simpleType>
    </xsd:element>
    <xsd:element name="PublishingContactPicture" ma:index="14"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internalName="PublishingRollupImage">
      <xsd:simpleType>
        <xsd:restriction base="dms:Unknown"/>
      </xsd:simpleType>
    </xsd:element>
    <xsd:element name="Audience" ma:index="19" nillable="true" ma:displayName="Target Audiences" ma:description=""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SeoBrowserTitle xmlns="http://schemas.microsoft.com/sharepoint/v3" xsi:nil="true"/>
    <PublishingContactPicture xmlns="http://schemas.microsoft.com/sharepoint/v3">
      <Url xsi:nil="true"/>
      <Description xsi:nil="true"/>
    </PublishingContactPictur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C8B300DB-2151-49F4-AFD4-9B188443F9DF}"/>
</file>

<file path=customXml/itemProps2.xml><?xml version="1.0" encoding="utf-8"?>
<ds:datastoreItem xmlns:ds="http://schemas.openxmlformats.org/officeDocument/2006/customXml" ds:itemID="{20D14FFA-AD84-4680-84EE-4D857110785B}"/>
</file>

<file path=customXml/itemProps3.xml><?xml version="1.0" encoding="utf-8"?>
<ds:datastoreItem xmlns:ds="http://schemas.openxmlformats.org/officeDocument/2006/customXml" ds:itemID="{680D3FF6-0DB0-447E-80CF-4005D68CBC0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71</vt:i4>
      </vt:variant>
    </vt:vector>
  </HeadingPairs>
  <TitlesOfParts>
    <vt:vector size="95" baseType="lpstr">
      <vt:lpstr>Hours Summary</vt:lpstr>
      <vt:lpstr>Mon-Day 1</vt:lpstr>
      <vt:lpstr>Tue-Day 2</vt:lpstr>
      <vt:lpstr>Wed-Day 3</vt:lpstr>
      <vt:lpstr>Thu-Day 4</vt:lpstr>
      <vt:lpstr>Fri-Day 5</vt:lpstr>
      <vt:lpstr>Day 6</vt:lpstr>
      <vt:lpstr>Extra Day A</vt:lpstr>
      <vt:lpstr>Extra Day B</vt:lpstr>
      <vt:lpstr>Extra Day C</vt:lpstr>
      <vt:lpstr>Early Dismissal 1</vt:lpstr>
      <vt:lpstr>Early Dismissal 2</vt:lpstr>
      <vt:lpstr>August</vt:lpstr>
      <vt:lpstr>September</vt:lpstr>
      <vt:lpstr>October</vt:lpstr>
      <vt:lpstr>November</vt:lpstr>
      <vt:lpstr>December</vt:lpstr>
      <vt:lpstr>January</vt:lpstr>
      <vt:lpstr>February</vt:lpstr>
      <vt:lpstr>March</vt:lpstr>
      <vt:lpstr>April</vt:lpstr>
      <vt:lpstr>May</vt:lpstr>
      <vt:lpstr>June</vt:lpstr>
      <vt:lpstr>July</vt:lpstr>
      <vt:lpstr>April!ColumnTitle1</vt:lpstr>
      <vt:lpstr>December!ColumnTitle1</vt:lpstr>
      <vt:lpstr>February!ColumnTitle1</vt:lpstr>
      <vt:lpstr>January!ColumnTitle1</vt:lpstr>
      <vt:lpstr>March!ColumnTitle1</vt:lpstr>
      <vt:lpstr>November!ColumnTitle1</vt:lpstr>
      <vt:lpstr>October!ColumnTitle1</vt:lpstr>
      <vt:lpstr>September!ColumnTitle1</vt:lpstr>
      <vt:lpstr>April!ColumnTitleRegion1..E6.1</vt:lpstr>
      <vt:lpstr>December!ColumnTitleRegion1..E6.1</vt:lpstr>
      <vt:lpstr>February!ColumnTitleRegion1..E6.1</vt:lpstr>
      <vt:lpstr>January!ColumnTitleRegion1..E6.1</vt:lpstr>
      <vt:lpstr>March!ColumnTitleRegion1..E6.1</vt:lpstr>
      <vt:lpstr>November!ColumnTitleRegion1..E6.1</vt:lpstr>
      <vt:lpstr>October!ColumnTitleRegion1..E6.1</vt:lpstr>
      <vt:lpstr>September!ColumnTitleRegion1..E6.1</vt:lpstr>
      <vt:lpstr>April!December</vt:lpstr>
      <vt:lpstr>February!December</vt:lpstr>
      <vt:lpstr>January!December</vt:lpstr>
      <vt:lpstr>March!December</vt:lpstr>
      <vt:lpstr>Extra_Day_B</vt:lpstr>
      <vt:lpstr>April!February</vt:lpstr>
      <vt:lpstr>March!February</vt:lpstr>
      <vt:lpstr>April!January</vt:lpstr>
      <vt:lpstr>February!January</vt:lpstr>
      <vt:lpstr>March!January</vt:lpstr>
      <vt:lpstr>April!October</vt:lpstr>
      <vt:lpstr>December!October</vt:lpstr>
      <vt:lpstr>February!October</vt:lpstr>
      <vt:lpstr>January!October</vt:lpstr>
      <vt:lpstr>March!October</vt:lpstr>
      <vt:lpstr>November!October</vt:lpstr>
      <vt:lpstr>April!Print_Area</vt:lpstr>
      <vt:lpstr>December!Print_Area</vt:lpstr>
      <vt:lpstr>February!Print_Area</vt:lpstr>
      <vt:lpstr>January!Print_Area</vt:lpstr>
      <vt:lpstr>March!Print_Area</vt:lpstr>
      <vt:lpstr>November!Print_Area</vt:lpstr>
      <vt:lpstr>October!Print_Area</vt:lpstr>
      <vt:lpstr>September!Print_Area</vt:lpstr>
      <vt:lpstr>April!Print_Titles</vt:lpstr>
      <vt:lpstr>August!Print_Titles</vt:lpstr>
      <vt:lpstr>'Day 6'!Print_Titles</vt:lpstr>
      <vt:lpstr>December!Print_Titles</vt:lpstr>
      <vt:lpstr>'Early Dismissal 1'!Print_Titles</vt:lpstr>
      <vt:lpstr>'Early Dismissal 2'!Print_Titles</vt:lpstr>
      <vt:lpstr>'Extra Day A'!Print_Titles</vt:lpstr>
      <vt:lpstr>'Extra Day B'!Print_Titles</vt:lpstr>
      <vt:lpstr>'Extra Day C'!Print_Titles</vt:lpstr>
      <vt:lpstr>February!Print_Titles</vt:lpstr>
      <vt:lpstr>'Fri-Day 5'!Print_Titles</vt:lpstr>
      <vt:lpstr>'Hours Summary'!Print_Titles</vt:lpstr>
      <vt:lpstr>January!Print_Titles</vt:lpstr>
      <vt:lpstr>March!Print_Titles</vt:lpstr>
      <vt:lpstr>'Mon-Day 1'!Print_Titles</vt:lpstr>
      <vt:lpstr>November!Print_Titles</vt:lpstr>
      <vt:lpstr>October!Print_Titles</vt:lpstr>
      <vt:lpstr>September!Print_Titles</vt:lpstr>
      <vt:lpstr>'Thu-Day 4'!Print_Titles</vt:lpstr>
      <vt:lpstr>'Tue-Day 2'!Print_Titles</vt:lpstr>
      <vt:lpstr>'Wed-Day 3'!Print_Titles</vt:lpstr>
      <vt:lpstr>April!qwerty</vt:lpstr>
      <vt:lpstr>April!WorkweekHours</vt:lpstr>
      <vt:lpstr>December!WorkweekHours</vt:lpstr>
      <vt:lpstr>February!WorkweekHours</vt:lpstr>
      <vt:lpstr>January!WorkweekHours</vt:lpstr>
      <vt:lpstr>March!WorkweekHours</vt:lpstr>
      <vt:lpstr>November!WorkweekHours</vt:lpstr>
      <vt:lpstr>October!WorkweekHours</vt:lpstr>
      <vt:lpstr>September!WorkweekHours</vt:lpstr>
      <vt:lpstr>April!zxcv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Brown</dc:creator>
  <cp:lastModifiedBy>Sean D Brown</cp:lastModifiedBy>
  <cp:lastPrinted>2017-12-14T22:18:13Z</cp:lastPrinted>
  <dcterms:created xsi:type="dcterms:W3CDTF">2013-03-26T18:32:35Z</dcterms:created>
  <dcterms:modified xsi:type="dcterms:W3CDTF">2019-08-28T02:49:14Z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0x010100C568DB52D9D0A14D9B2FDCC96666E9F2007948130EC3DB064584E219954237AF39004FA75BD16AD34E9FBEE8575D960AE1C6</vt:lpwstr>
  </property>
</Properties>
</file>