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3.xml" ContentType="application/vnd.openxmlformats-officedocument.spreadsheetml.worksheet+xml"/>
  <Override PartName="/xl/drawings/drawing15.xml" ContentType="application/vnd.openxmlformats-officedocument.drawing+xml"/>
  <Override PartName="/xl/worksheets/sheet1.xml" ContentType="application/vnd.openxmlformats-officedocument.spreadsheetml.worksheet+xml"/>
  <Override PartName="/xl/drawings/drawing16.xml" ContentType="application/vnd.openxmlformats-officedocument.drawing+xml"/>
  <Override PartName="/xl/worksheets/sheet2.xml" ContentType="application/vnd.openxmlformats-officedocument.spreadsheetml.worksheet+xml"/>
  <Override PartName="/xl/drawings/drawing23.xml" ContentType="application/vnd.openxmlformats-officedocument.drawing+xml"/>
  <Override PartName="/xl/drawings/drawing17.xml" ContentType="application/vnd.openxmlformats-officedocument.drawing+xml"/>
  <Override PartName="/xl/drawings/drawing22.xml" ContentType="application/vnd.openxmlformats-officedocument.drawing+xml"/>
  <Override PartName="/xl/drawings/drawing18.xml" ContentType="application/vnd.openxmlformats-officedocument.drawing+xml"/>
  <Override PartName="/xl/drawings/drawing21.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tables/table8.xml" ContentType="application/vnd.openxmlformats-officedocument.spreadsheetml.table+xml"/>
  <Override PartName="/xl/comments20.xml" ContentType="application/vnd.openxmlformats-officedocument.spreadsheetml.comments+xml"/>
  <Override PartName="/xl/comments19.xml" ContentType="application/vnd.openxmlformats-officedocument.spreadsheetml.comments+xml"/>
  <Override PartName="/xl/tables/table9.xml" ContentType="application/vnd.openxmlformats-officedocument.spreadsheetml.table+xml"/>
  <Override PartName="/xl/comments21.xml" ContentType="application/vnd.openxmlformats-officedocument.spreadsheetml.comments+xml"/>
  <Override PartName="/xl/tables/table7.xml" ContentType="application/vnd.openxmlformats-officedocument.spreadsheetml.table+xml"/>
  <Override PartName="/xl/tables/table10.xml" ContentType="application/vnd.openxmlformats-officedocument.spreadsheetml.table+xml"/>
  <Override PartName="/xl/comments22.xml" ContentType="application/vnd.openxmlformats-officedocument.spreadsheetml.comments+xml"/>
  <Override PartName="/xl/comments18.xml" ContentType="application/vnd.openxmlformats-officedocument.spreadsheetml.comments+xml"/>
  <Override PartName="/xl/tables/table6.xml" ContentType="application/vnd.openxmlformats-officedocument.spreadsheetml.table+xml"/>
  <Override PartName="/xl/tables/table11.xml" ContentType="application/vnd.openxmlformats-officedocument.spreadsheetml.table+xml"/>
  <Override PartName="/xl/comments23.xml" ContentType="application/vnd.openxmlformats-officedocument.spreadsheetml.comments+xml"/>
  <Override PartName="/xl/comments17.xml" ContentType="application/vnd.openxmlformats-officedocument.spreadsheetml.comments+xml"/>
  <Override PartName="/xl/tables/table12.xml" ContentType="application/vnd.openxmlformats-officedocument.spreadsheetml.table+xml"/>
  <Override PartName="/xl/comments2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5.xml" ContentType="application/vnd.openxmlformats-officedocument.spreadsheetml.table+xml"/>
  <Override PartName="/xl/comments16.xml" ContentType="application/vnd.openxmlformats-officedocument.spreadsheetml.comments+xml"/>
  <Override PartName="/xl/tables/table4.xml" ContentType="application/vnd.openxmlformats-officedocument.spreadsheetml.table+xml"/>
  <Override PartName="/xl/tables/table3.xml" ContentType="application/vnd.openxmlformats-officedocument.spreadsheetml.table+xml"/>
  <Override PartName="/xl/comments14.xml" ContentType="application/vnd.openxmlformats-officedocument.spreadsheetml.comments+xml"/>
  <Override PartName="/xl/tables/table2.xml" ContentType="application/vnd.openxmlformats-officedocument.spreadsheetml.table+xml"/>
  <Override PartName="/xl/comments13.xml" ContentType="application/vnd.openxmlformats-officedocument.spreadsheetml.comments+xml"/>
  <Override PartName="/xl/tables/table1.xml" ContentType="application/vnd.openxmlformats-officedocument.spreadsheetml.table+xml"/>
  <Override PartName="/xl/comments12.xml" ContentType="application/vnd.openxmlformats-officedocument.spreadsheetml.comments+xml"/>
  <Override PartName="/xl/comments11.xml" ContentType="application/vnd.openxmlformats-officedocument.spreadsheetml.comments+xml"/>
  <Override PartName="/xl/comments10.xml" ContentType="application/vnd.openxmlformats-officedocument.spreadsheetml.comments+xml"/>
  <Override PartName="/xl/comments9.xml" ContentType="application/vnd.openxmlformats-officedocument.spreadsheetml.comments+xml"/>
  <Override PartName="/xl/comments8.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xl/externalLinks/externalLink1.xml" ContentType="application/vnd.openxmlformats-officedocument.spreadsheetml.externalLink+xml"/>
  <Override PartName="/xl/comments15.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codeName="ThisWorkbook"/>
  <mc:AlternateContent xmlns:mc="http://schemas.openxmlformats.org/markup-compatibility/2006">
    <mc:Choice Requires="x15">
      <x15ac:absPath xmlns:x15ac="http://schemas.microsoft.com/office/spreadsheetml/2010/11/ac" url="/Volumes/Media/TW (SDB)/Assignable Time Calculator/2019-20/"/>
    </mc:Choice>
  </mc:AlternateContent>
  <xr:revisionPtr revIDLastSave="0" documentId="8_{AE785238-FD1E-524F-AF82-3AF4ED55AD5A}" xr6:coauthVersionLast="44" xr6:coauthVersionMax="44" xr10:uidLastSave="{00000000-0000-0000-0000-000000000000}"/>
  <bookViews>
    <workbookView xWindow="0" yWindow="460" windowWidth="25560" windowHeight="17000" tabRatio="674" xr2:uid="{00000000-000D-0000-FFFF-FFFF00000000}"/>
  </bookViews>
  <sheets>
    <sheet name="Hours Summary" sheetId="3" r:id="rId1"/>
    <sheet name="Mon-Day 1" sheetId="1" r:id="rId2"/>
    <sheet name="Tue-Day 2" sheetId="2" r:id="rId3"/>
    <sheet name="Wed-Day 3" sheetId="4" r:id="rId4"/>
    <sheet name="Thu-Day 4" sheetId="5" r:id="rId5"/>
    <sheet name="Fri-Day 5" sheetId="6" r:id="rId6"/>
    <sheet name="Day 6" sheetId="7" r:id="rId7"/>
    <sheet name="Extra Day A" sheetId="23" r:id="rId8"/>
    <sheet name="Extra Day B" sheetId="24" r:id="rId9"/>
    <sheet name="Extra Day C" sheetId="25" r:id="rId10"/>
    <sheet name="Early Dismissal 1" sheetId="21" r:id="rId11"/>
    <sheet name="Early Dismissal 2" sheetId="22" r:id="rId12"/>
    <sheet name="August" sheetId="38" r:id="rId13"/>
    <sheet name="September" sheetId="39" r:id="rId14"/>
    <sheet name="October" sheetId="40" r:id="rId15"/>
    <sheet name="November" sheetId="41" r:id="rId16"/>
    <sheet name="December" sheetId="42" r:id="rId17"/>
    <sheet name="January" sheetId="43" r:id="rId18"/>
    <sheet name="February" sheetId="44" r:id="rId19"/>
    <sheet name="March" sheetId="45" r:id="rId20"/>
    <sheet name="April" sheetId="46" r:id="rId21"/>
    <sheet name="May" sheetId="47" r:id="rId22"/>
    <sheet name="June" sheetId="48" r:id="rId23"/>
    <sheet name="July" sheetId="49" r:id="rId24"/>
  </sheets>
  <externalReferences>
    <externalReference r:id="rId25"/>
  </externalReferences>
  <definedNames>
    <definedName name="ColumnTitle1" localSheetId="20">TimeSheet4[[#Headers],[Date(s)]]</definedName>
    <definedName name="ColumnTitle1" localSheetId="16">TimeSheet4[[#Headers],[Date(s)]]</definedName>
    <definedName name="ColumnTitle1" localSheetId="18">TimeSheet4[[#Headers],[Date(s)]]</definedName>
    <definedName name="ColumnTitle1" localSheetId="17">TimeSheet4[[#Headers],[Date(s)]]</definedName>
    <definedName name="ColumnTitle1" localSheetId="19">TimeSheet4[[#Headers],[Date(s)]]</definedName>
    <definedName name="ColumnTitle1" localSheetId="15">TimeSheet4[[#Headers],[Date(s)]]</definedName>
    <definedName name="ColumnTitle1" localSheetId="14">TimeSheet4[[#Headers],[Date(s)]]</definedName>
    <definedName name="ColumnTitle1" localSheetId="13">TimeSheet4[[#Headers],[Date(s)]]</definedName>
    <definedName name="ColumnTitleRegion1..E6.1" localSheetId="20">April!$B$5</definedName>
    <definedName name="ColumnTitleRegion1..E6.1" localSheetId="16">December!$B$5</definedName>
    <definedName name="ColumnTitleRegion1..E6.1" localSheetId="18">February!$B$5</definedName>
    <definedName name="ColumnTitleRegion1..E6.1" localSheetId="17">January!$B$5</definedName>
    <definedName name="ColumnTitleRegion1..E6.1" localSheetId="19">March!$B$5</definedName>
    <definedName name="ColumnTitleRegion1..E6.1" localSheetId="15">November!$B$5</definedName>
    <definedName name="ColumnTitleRegion1..E6.1" localSheetId="14">October!$B$5</definedName>
    <definedName name="ColumnTitleRegion1..E6.1" localSheetId="13">September!$B$5</definedName>
    <definedName name="December" localSheetId="20">TimeSheet[[#Headers],[Date(s)]]</definedName>
    <definedName name="December" localSheetId="18">TimeSheet[[#Headers],[Date(s)]]</definedName>
    <definedName name="December" localSheetId="17">TimeSheet[[#Headers],[Date(s)]]</definedName>
    <definedName name="December" localSheetId="19">TimeSheet[[#Headers],[Date(s)]]</definedName>
    <definedName name="Extra_Day_B">'Hours Summary'!$B$13</definedName>
    <definedName name="February" localSheetId="20">TimeSheet[[#Headers],[Date(s)]]</definedName>
    <definedName name="February" localSheetId="19">TimeSheet[[#Headers],[Date(s)]]</definedName>
    <definedName name="Interval" localSheetId="20">'[1]Mon-Day 1-S1'!#REF!</definedName>
    <definedName name="Interval" localSheetId="6">'Day 6'!#REF!</definedName>
    <definedName name="Interval" localSheetId="16">'[1]Mon-Day 1-S1'!#REF!</definedName>
    <definedName name="Interval" localSheetId="10">'Early Dismissal 1'!#REF!</definedName>
    <definedName name="Interval" localSheetId="11">'Early Dismissal 2'!#REF!</definedName>
    <definedName name="Interval" localSheetId="7">'Extra Day A'!#REF!</definedName>
    <definedName name="Interval" localSheetId="8">'Extra Day B'!#REF!</definedName>
    <definedName name="Interval" localSheetId="9">'Extra Day C'!#REF!</definedName>
    <definedName name="Interval" localSheetId="18">'[1]Mon-Day 1-S1'!#REF!</definedName>
    <definedName name="Interval" localSheetId="5">'Fri-Day 5'!#REF!</definedName>
    <definedName name="Interval" localSheetId="0">'Hours Summary'!#REF!</definedName>
    <definedName name="Interval" localSheetId="17">'[1]Mon-Day 1-S1'!#REF!</definedName>
    <definedName name="Interval" localSheetId="19">'[1]Mon-Day 1-S1'!#REF!</definedName>
    <definedName name="Interval" localSheetId="15">'[1]Mon-Day 1-S1'!#REF!</definedName>
    <definedName name="Interval" localSheetId="14">'[1]Mon-Day 1-S1'!#REF!</definedName>
    <definedName name="Interval" localSheetId="4">'Thu-Day 4'!#REF!</definedName>
    <definedName name="Interval" localSheetId="2">'Tue-Day 2'!#REF!</definedName>
    <definedName name="Interval" localSheetId="3">'Wed-Day 3'!#REF!</definedName>
    <definedName name="January" localSheetId="20">TimeSheet[[#Headers],[Date(s)]]</definedName>
    <definedName name="January" localSheetId="18">TimeSheet[[#Headers],[Date(s)]]</definedName>
    <definedName name="January" localSheetId="19">TimeSheet[[#Headers],[Date(s)]]</definedName>
    <definedName name="March" localSheetId="20">'[1]Mon-Day 1-S1'!#REF!</definedName>
    <definedName name="March" localSheetId="19">'[1]Mon-Day 1-S1'!#REF!</definedName>
    <definedName name="November" localSheetId="20">'[1]Mon-Day 1-S1'!#REF!</definedName>
    <definedName name="November" localSheetId="16">'[1]Mon-Day 1-S1'!#REF!</definedName>
    <definedName name="November" localSheetId="18">'[1]Mon-Day 1-S1'!#REF!</definedName>
    <definedName name="November" localSheetId="17">'[1]Mon-Day 1-S1'!#REF!</definedName>
    <definedName name="November" localSheetId="19">'[1]Mon-Day 1-S1'!#REF!</definedName>
    <definedName name="October" localSheetId="20">TimeSheet[[#Headers],[Date(s)]]</definedName>
    <definedName name="October" localSheetId="16">TimeSheet[[#Headers],[Date(s)]]</definedName>
    <definedName name="October" localSheetId="18">TimeSheet[[#Headers],[Date(s)]]</definedName>
    <definedName name="October" localSheetId="17">TimeSheet[[#Headers],[Date(s)]]</definedName>
    <definedName name="October" localSheetId="19">TimeSheet[[#Headers],[Date(s)]]</definedName>
    <definedName name="October" localSheetId="15">TimeSheet[[#Headers],[Date(s)]]</definedName>
    <definedName name="_xlnm.Print_Area" localSheetId="20">April!$A$1:$I$37</definedName>
    <definedName name="_xlnm.Print_Area" localSheetId="16">December!$A$1:$I$37</definedName>
    <definedName name="_xlnm.Print_Area" localSheetId="18">February!$A$1:$I$37</definedName>
    <definedName name="_xlnm.Print_Area" localSheetId="17">January!$A$1:$I$37</definedName>
    <definedName name="_xlnm.Print_Area" localSheetId="19">March!$A$1:$I$37</definedName>
    <definedName name="_xlnm.Print_Area" localSheetId="15">November!$A$1:$I$37</definedName>
    <definedName name="_xlnm.Print_Area" localSheetId="14">October!$A$1:$I$37</definedName>
    <definedName name="_xlnm.Print_Area" localSheetId="13">September!$A$1:$I$37</definedName>
    <definedName name="_xlnm.Print_Titles" localSheetId="20">April!$7:$7</definedName>
    <definedName name="_xlnm.Print_Titles" localSheetId="12">August!$7:$7</definedName>
    <definedName name="_xlnm.Print_Titles" localSheetId="6">'Day 6'!$4:$4</definedName>
    <definedName name="_xlnm.Print_Titles" localSheetId="16">December!$7:$7</definedName>
    <definedName name="_xlnm.Print_Titles" localSheetId="10">'Early Dismissal 1'!$4:$4</definedName>
    <definedName name="_xlnm.Print_Titles" localSheetId="11">'Early Dismissal 2'!$4:$4</definedName>
    <definedName name="_xlnm.Print_Titles" localSheetId="7">'Extra Day A'!$4:$4</definedName>
    <definedName name="_xlnm.Print_Titles" localSheetId="8">'Extra Day B'!$4:$4</definedName>
    <definedName name="_xlnm.Print_Titles" localSheetId="9">'Extra Day C'!$4:$4</definedName>
    <definedName name="_xlnm.Print_Titles" localSheetId="18">February!$7:$7</definedName>
    <definedName name="_xlnm.Print_Titles" localSheetId="5">'Fri-Day 5'!$4:$4</definedName>
    <definedName name="_xlnm.Print_Titles" localSheetId="0">'Hours Summary'!$6:$6</definedName>
    <definedName name="_xlnm.Print_Titles" localSheetId="17">January!$7:$7</definedName>
    <definedName name="_xlnm.Print_Titles" localSheetId="19">March!$7:$7</definedName>
    <definedName name="_xlnm.Print_Titles" localSheetId="1">'Mon-Day 1'!$4:$4</definedName>
    <definedName name="_xlnm.Print_Titles" localSheetId="15">November!$7:$7</definedName>
    <definedName name="_xlnm.Print_Titles" localSheetId="14">October!$7:$7</definedName>
    <definedName name="_xlnm.Print_Titles" localSheetId="13">September!$7:$7</definedName>
    <definedName name="_xlnm.Print_Titles" localSheetId="4">'Thu-Day 4'!$4:$4</definedName>
    <definedName name="_xlnm.Print_Titles" localSheetId="2">'Tue-Day 2'!$4:$4</definedName>
    <definedName name="_xlnm.Print_Titles" localSheetId="3">'Wed-Day 3'!$4:$4</definedName>
    <definedName name="qwerty" localSheetId="20">TimeSheet[[#Headers],[Date(s)]]</definedName>
    <definedName name="sdf" localSheetId="20">'[1]Mon-Day 1-S1'!#REF!</definedName>
    <definedName name="sdf" localSheetId="19">'[1]Mon-Day 1-S1'!#REF!</definedName>
    <definedName name="StartTime" localSheetId="20">'[1]Mon-Day 1-S1'!#REF!</definedName>
    <definedName name="StartTime" localSheetId="6">'Day 6'!#REF!</definedName>
    <definedName name="StartTime" localSheetId="16">'[1]Mon-Day 1-S1'!#REF!</definedName>
    <definedName name="StartTime" localSheetId="10">'Early Dismissal 1'!#REF!</definedName>
    <definedName name="StartTime" localSheetId="11">'Early Dismissal 2'!#REF!</definedName>
    <definedName name="StartTime" localSheetId="7">'Extra Day A'!#REF!</definedName>
    <definedName name="StartTime" localSheetId="8">'Extra Day B'!#REF!</definedName>
    <definedName name="StartTime" localSheetId="9">'Extra Day C'!#REF!</definedName>
    <definedName name="StartTime" localSheetId="18">'[1]Mon-Day 1-S1'!#REF!</definedName>
    <definedName name="StartTime" localSheetId="5">'Fri-Day 5'!#REF!</definedName>
    <definedName name="StartTime" localSheetId="0">'Hours Summary'!#REF!</definedName>
    <definedName name="StartTime" localSheetId="17">'[1]Mon-Day 1-S1'!#REF!</definedName>
    <definedName name="StartTime" localSheetId="19">'[1]Mon-Day 1-S1'!#REF!</definedName>
    <definedName name="StartTime" localSheetId="15">'[1]Mon-Day 1-S1'!#REF!</definedName>
    <definedName name="StartTime" localSheetId="14">'[1]Mon-Day 1-S1'!#REF!</definedName>
    <definedName name="StartTime" localSheetId="4">'Thu-Day 4'!#REF!</definedName>
    <definedName name="StartTime" localSheetId="2">'Tue-Day 2'!#REF!</definedName>
    <definedName name="StartTime" localSheetId="3">'Wed-Day 3'!#REF!</definedName>
    <definedName name="WorkweekHours" localSheetId="20">April!$B$6</definedName>
    <definedName name="WorkweekHours" localSheetId="16">December!$B$6</definedName>
    <definedName name="WorkweekHours" localSheetId="18">February!$B$6</definedName>
    <definedName name="WorkweekHours" localSheetId="17">January!$B$6</definedName>
    <definedName name="WorkweekHours" localSheetId="19">March!$B$6</definedName>
    <definedName name="WorkweekHours" localSheetId="15">November!$B$6</definedName>
    <definedName name="WorkweekHours" localSheetId="14">October!$B$6</definedName>
    <definedName name="WorkweekHours" localSheetId="13">September!$B$6</definedName>
    <definedName name="zxcv" localSheetId="20">TimeSheet[[#Headers],[Date(s)]]</definedName>
  </definedNames>
  <calcPr calcId="191029"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2" i="49" l="1"/>
  <c r="D2" i="48"/>
  <c r="D2" i="47"/>
  <c r="D2" i="46"/>
  <c r="D2" i="45"/>
  <c r="D2" i="44"/>
  <c r="D2" i="43"/>
  <c r="D2" i="42"/>
  <c r="D2" i="41"/>
  <c r="D2" i="40"/>
  <c r="D2" i="39"/>
  <c r="D2" i="38"/>
  <c r="C3" i="38"/>
  <c r="J12" i="40"/>
  <c r="K12" i="40"/>
  <c r="J19" i="40"/>
  <c r="K19" i="40"/>
  <c r="J26" i="40"/>
  <c r="K26" i="40"/>
  <c r="J33" i="40"/>
  <c r="K33" i="40"/>
  <c r="J15" i="40"/>
  <c r="K15" i="40"/>
  <c r="J21" i="40"/>
  <c r="K21" i="40"/>
  <c r="J28" i="40"/>
  <c r="K28" i="40"/>
  <c r="J35" i="40"/>
  <c r="K35" i="40"/>
  <c r="J8" i="40"/>
  <c r="K8" i="40"/>
  <c r="J9" i="40"/>
  <c r="K9" i="40"/>
  <c r="J10" i="40"/>
  <c r="K10" i="40"/>
  <c r="J11" i="40"/>
  <c r="K11" i="40"/>
  <c r="J13" i="40"/>
  <c r="K13" i="40"/>
  <c r="J14" i="40"/>
  <c r="K14" i="40"/>
  <c r="J16" i="40"/>
  <c r="K16" i="40"/>
  <c r="J17" i="40"/>
  <c r="K17" i="40"/>
  <c r="J18" i="40"/>
  <c r="K18" i="40"/>
  <c r="J20" i="40"/>
  <c r="K20" i="40"/>
  <c r="J22" i="40"/>
  <c r="K22" i="40"/>
  <c r="J23" i="40"/>
  <c r="K23" i="40"/>
  <c r="J24" i="40"/>
  <c r="K24" i="40"/>
  <c r="J25" i="40"/>
  <c r="K25" i="40"/>
  <c r="J27" i="40"/>
  <c r="K27" i="40"/>
  <c r="J29" i="40"/>
  <c r="K29" i="40"/>
  <c r="J30" i="40"/>
  <c r="K30" i="40"/>
  <c r="J31" i="40"/>
  <c r="K31" i="40"/>
  <c r="J32" i="40"/>
  <c r="K32" i="40"/>
  <c r="J34" i="40"/>
  <c r="K34" i="40"/>
  <c r="J36" i="40"/>
  <c r="K36" i="40"/>
  <c r="J37" i="40"/>
  <c r="K37" i="40"/>
  <c r="J38" i="40"/>
  <c r="K38" i="40"/>
  <c r="D6" i="40"/>
  <c r="J8" i="38"/>
  <c r="K8" i="38"/>
  <c r="J9" i="38"/>
  <c r="K9" i="38"/>
  <c r="J10" i="38"/>
  <c r="K10" i="38"/>
  <c r="J11" i="38"/>
  <c r="K11" i="38"/>
  <c r="J12" i="38"/>
  <c r="K12" i="38"/>
  <c r="J13" i="38"/>
  <c r="K13" i="38"/>
  <c r="J14" i="38"/>
  <c r="K14" i="38"/>
  <c r="J15" i="38"/>
  <c r="K15" i="38"/>
  <c r="J16" i="38"/>
  <c r="K16" i="38"/>
  <c r="J17" i="38"/>
  <c r="K17" i="38"/>
  <c r="J18" i="38"/>
  <c r="K18" i="38"/>
  <c r="J19" i="38"/>
  <c r="K19" i="38"/>
  <c r="J20" i="38"/>
  <c r="K20" i="38"/>
  <c r="J21" i="38"/>
  <c r="K21" i="38"/>
  <c r="J22" i="38"/>
  <c r="K22" i="38"/>
  <c r="J23" i="38"/>
  <c r="K23" i="38"/>
  <c r="J24" i="38"/>
  <c r="K24" i="38"/>
  <c r="J25" i="38"/>
  <c r="K25" i="38"/>
  <c r="J26" i="38"/>
  <c r="K26" i="38"/>
  <c r="J27" i="38"/>
  <c r="K27" i="38"/>
  <c r="J28" i="38"/>
  <c r="K28" i="38"/>
  <c r="J29" i="38"/>
  <c r="K29" i="38"/>
  <c r="J30" i="38"/>
  <c r="K30" i="38"/>
  <c r="J31" i="38"/>
  <c r="K31" i="38"/>
  <c r="J32" i="38"/>
  <c r="K32" i="38"/>
  <c r="J33" i="38"/>
  <c r="K33" i="38"/>
  <c r="J34" i="38"/>
  <c r="K34" i="38"/>
  <c r="J35" i="38"/>
  <c r="K35" i="38"/>
  <c r="J36" i="38"/>
  <c r="K36" i="38"/>
  <c r="J37" i="38"/>
  <c r="K37" i="38"/>
  <c r="J38" i="38"/>
  <c r="K38" i="38"/>
  <c r="D6" i="38"/>
  <c r="E6" i="38"/>
  <c r="J8" i="39"/>
  <c r="K8" i="39"/>
  <c r="J9" i="39"/>
  <c r="K9" i="39"/>
  <c r="J10" i="39"/>
  <c r="K10" i="39"/>
  <c r="J11" i="39"/>
  <c r="K11" i="39"/>
  <c r="J12" i="39"/>
  <c r="K12" i="39"/>
  <c r="J13" i="39"/>
  <c r="K13" i="39"/>
  <c r="J14" i="39"/>
  <c r="K14" i="39"/>
  <c r="J15" i="39"/>
  <c r="K15" i="39"/>
  <c r="J16" i="39"/>
  <c r="K16" i="39"/>
  <c r="J17" i="39"/>
  <c r="K17" i="39"/>
  <c r="J18" i="39"/>
  <c r="K18" i="39"/>
  <c r="J19" i="39"/>
  <c r="K19" i="39"/>
  <c r="J20" i="39"/>
  <c r="K20" i="39"/>
  <c r="J21" i="39"/>
  <c r="K21" i="39"/>
  <c r="J22" i="39"/>
  <c r="K22" i="39"/>
  <c r="J23" i="39"/>
  <c r="K23" i="39"/>
  <c r="J24" i="39"/>
  <c r="K24" i="39"/>
  <c r="J25" i="39"/>
  <c r="K25" i="39"/>
  <c r="J26" i="39"/>
  <c r="K26" i="39"/>
  <c r="J27" i="39"/>
  <c r="K27" i="39"/>
  <c r="J28" i="39"/>
  <c r="K28" i="39"/>
  <c r="J29" i="39"/>
  <c r="K29" i="39"/>
  <c r="J30" i="39"/>
  <c r="K30" i="39"/>
  <c r="J31" i="39"/>
  <c r="K31" i="39"/>
  <c r="J32" i="39"/>
  <c r="K32" i="39"/>
  <c r="J33" i="39"/>
  <c r="K33" i="39"/>
  <c r="J34" i="39"/>
  <c r="K34" i="39"/>
  <c r="J35" i="39"/>
  <c r="K35" i="39"/>
  <c r="J36" i="39"/>
  <c r="K36" i="39"/>
  <c r="J37" i="39"/>
  <c r="K37" i="39"/>
  <c r="D6" i="39"/>
  <c r="E6" i="39"/>
  <c r="E6" i="40"/>
  <c r="J8" i="41"/>
  <c r="K8" i="41"/>
  <c r="J9" i="41"/>
  <c r="K9" i="41"/>
  <c r="J10" i="41"/>
  <c r="K10" i="41"/>
  <c r="J11" i="41"/>
  <c r="K11" i="41"/>
  <c r="J12" i="41"/>
  <c r="K12" i="41"/>
  <c r="J13" i="41"/>
  <c r="K13" i="41"/>
  <c r="J14" i="41"/>
  <c r="K14" i="41"/>
  <c r="J15" i="41"/>
  <c r="K15" i="41"/>
  <c r="J16" i="41"/>
  <c r="K16" i="41"/>
  <c r="J17" i="41"/>
  <c r="K17" i="41"/>
  <c r="J18" i="41"/>
  <c r="K18" i="41"/>
  <c r="J19" i="41"/>
  <c r="K19" i="41"/>
  <c r="J20" i="41"/>
  <c r="K20" i="41"/>
  <c r="J21" i="41"/>
  <c r="K21" i="41"/>
  <c r="J22" i="41"/>
  <c r="K22" i="41"/>
  <c r="J23" i="41"/>
  <c r="K23" i="41"/>
  <c r="J24" i="41"/>
  <c r="K24" i="41"/>
  <c r="J25" i="41"/>
  <c r="K25" i="41"/>
  <c r="J26" i="41"/>
  <c r="K26" i="41"/>
  <c r="J27" i="41"/>
  <c r="K27" i="41"/>
  <c r="J28" i="41"/>
  <c r="K28" i="41"/>
  <c r="J29" i="41"/>
  <c r="K29" i="41"/>
  <c r="J30" i="41"/>
  <c r="K30" i="41"/>
  <c r="J31" i="41"/>
  <c r="K31" i="41"/>
  <c r="J32" i="41"/>
  <c r="K32" i="41"/>
  <c r="J33" i="41"/>
  <c r="K33" i="41"/>
  <c r="J34" i="41"/>
  <c r="K34" i="41"/>
  <c r="J35" i="41"/>
  <c r="K35" i="41"/>
  <c r="J36" i="41"/>
  <c r="K36" i="41"/>
  <c r="J37" i="41"/>
  <c r="K37" i="41"/>
  <c r="D6" i="41"/>
  <c r="E6" i="41"/>
  <c r="J8" i="42"/>
  <c r="K8" i="42"/>
  <c r="J9" i="42"/>
  <c r="K9" i="42"/>
  <c r="J10" i="42"/>
  <c r="K10" i="42"/>
  <c r="J11" i="42"/>
  <c r="K11" i="42"/>
  <c r="J12" i="42"/>
  <c r="K12" i="42"/>
  <c r="J13" i="42"/>
  <c r="K13" i="42"/>
  <c r="J14" i="42"/>
  <c r="K14" i="42"/>
  <c r="J15" i="42"/>
  <c r="K15" i="42"/>
  <c r="J16" i="42"/>
  <c r="K16" i="42"/>
  <c r="J17" i="42"/>
  <c r="K17" i="42"/>
  <c r="J18" i="42"/>
  <c r="K18" i="42"/>
  <c r="J19" i="42"/>
  <c r="K19" i="42"/>
  <c r="J20" i="42"/>
  <c r="K20" i="42"/>
  <c r="J21" i="42"/>
  <c r="K21" i="42"/>
  <c r="J22" i="42"/>
  <c r="K22" i="42"/>
  <c r="J23" i="42"/>
  <c r="K23" i="42"/>
  <c r="J24" i="42"/>
  <c r="K24" i="42"/>
  <c r="J25" i="42"/>
  <c r="K25" i="42"/>
  <c r="J26" i="42"/>
  <c r="K26" i="42"/>
  <c r="J27" i="42"/>
  <c r="K27" i="42"/>
  <c r="J28" i="42"/>
  <c r="K28" i="42"/>
  <c r="J29" i="42"/>
  <c r="K29" i="42"/>
  <c r="J30" i="42"/>
  <c r="K30" i="42"/>
  <c r="J31" i="42"/>
  <c r="K31" i="42"/>
  <c r="J32" i="42"/>
  <c r="K32" i="42"/>
  <c r="J33" i="42"/>
  <c r="K33" i="42"/>
  <c r="J34" i="42"/>
  <c r="K34" i="42"/>
  <c r="J35" i="42"/>
  <c r="K35" i="42"/>
  <c r="J36" i="42"/>
  <c r="K36" i="42"/>
  <c r="J37" i="42"/>
  <c r="K37" i="42"/>
  <c r="J38" i="42"/>
  <c r="K38" i="42"/>
  <c r="D6" i="42"/>
  <c r="E6" i="42"/>
  <c r="J8" i="43"/>
  <c r="K8" i="43"/>
  <c r="J9" i="43"/>
  <c r="K9" i="43"/>
  <c r="J10" i="43"/>
  <c r="K10" i="43"/>
  <c r="J11" i="43"/>
  <c r="K11" i="43"/>
  <c r="J12" i="43"/>
  <c r="K12" i="43"/>
  <c r="J13" i="43"/>
  <c r="K13" i="43"/>
  <c r="J14" i="43"/>
  <c r="K14" i="43"/>
  <c r="J15" i="43"/>
  <c r="K15" i="43"/>
  <c r="J16" i="43"/>
  <c r="K16" i="43"/>
  <c r="J17" i="43"/>
  <c r="K17" i="43"/>
  <c r="J18" i="43"/>
  <c r="K18" i="43"/>
  <c r="J19" i="43"/>
  <c r="K19" i="43"/>
  <c r="J20" i="43"/>
  <c r="K20" i="43"/>
  <c r="J21" i="43"/>
  <c r="K21" i="43"/>
  <c r="J22" i="43"/>
  <c r="K22" i="43"/>
  <c r="J23" i="43"/>
  <c r="K23" i="43"/>
  <c r="J24" i="43"/>
  <c r="K24" i="43"/>
  <c r="J25" i="43"/>
  <c r="K25" i="43"/>
  <c r="J26" i="43"/>
  <c r="K26" i="43"/>
  <c r="J27" i="43"/>
  <c r="K27" i="43"/>
  <c r="J28" i="43"/>
  <c r="K28" i="43"/>
  <c r="J29" i="43"/>
  <c r="K29" i="43"/>
  <c r="J30" i="43"/>
  <c r="K30" i="43"/>
  <c r="J31" i="43"/>
  <c r="K31" i="43"/>
  <c r="J32" i="43"/>
  <c r="K32" i="43"/>
  <c r="J33" i="43"/>
  <c r="K33" i="43"/>
  <c r="J34" i="43"/>
  <c r="K34" i="43"/>
  <c r="J35" i="43"/>
  <c r="K35" i="43"/>
  <c r="J36" i="43"/>
  <c r="K36" i="43"/>
  <c r="J37" i="43"/>
  <c r="K37" i="43"/>
  <c r="J38" i="43"/>
  <c r="K38" i="43"/>
  <c r="D6" i="43"/>
  <c r="E6" i="43"/>
  <c r="J8" i="44"/>
  <c r="K8" i="44"/>
  <c r="J9" i="44"/>
  <c r="K9" i="44"/>
  <c r="J10" i="44"/>
  <c r="K10" i="44"/>
  <c r="J11" i="44"/>
  <c r="K11" i="44"/>
  <c r="J12" i="44"/>
  <c r="K12" i="44"/>
  <c r="J13" i="44"/>
  <c r="K13" i="44"/>
  <c r="J14" i="44"/>
  <c r="K14" i="44"/>
  <c r="J15" i="44"/>
  <c r="K15" i="44"/>
  <c r="J16" i="44"/>
  <c r="K16" i="44"/>
  <c r="J17" i="44"/>
  <c r="K17" i="44"/>
  <c r="J18" i="44"/>
  <c r="K18" i="44"/>
  <c r="J19" i="44"/>
  <c r="K19" i="44"/>
  <c r="J20" i="44"/>
  <c r="K20" i="44"/>
  <c r="J21" i="44"/>
  <c r="K21" i="44"/>
  <c r="J22" i="44"/>
  <c r="K22" i="44"/>
  <c r="J23" i="44"/>
  <c r="K23" i="44"/>
  <c r="J24" i="44"/>
  <c r="K24" i="44"/>
  <c r="J25" i="44"/>
  <c r="K25" i="44"/>
  <c r="J26" i="44"/>
  <c r="K26" i="44"/>
  <c r="J27" i="44"/>
  <c r="K27" i="44"/>
  <c r="J28" i="44"/>
  <c r="K28" i="44"/>
  <c r="J29" i="44"/>
  <c r="K29" i="44"/>
  <c r="J30" i="44"/>
  <c r="K30" i="44"/>
  <c r="J31" i="44"/>
  <c r="K31" i="44"/>
  <c r="J32" i="44"/>
  <c r="K32" i="44"/>
  <c r="J33" i="44"/>
  <c r="K33" i="44"/>
  <c r="J34" i="44"/>
  <c r="K34" i="44"/>
  <c r="J35" i="44"/>
  <c r="K35" i="44"/>
  <c r="J36" i="44"/>
  <c r="K36" i="44"/>
  <c r="D6" i="44"/>
  <c r="E6" i="44"/>
  <c r="C3" i="49"/>
  <c r="C2" i="49"/>
  <c r="C3" i="48"/>
  <c r="C2" i="48"/>
  <c r="C3" i="47"/>
  <c r="C2" i="47"/>
  <c r="C3" i="46"/>
  <c r="C2" i="46"/>
  <c r="C3" i="45"/>
  <c r="C2" i="45"/>
  <c r="C3" i="44"/>
  <c r="C2" i="44"/>
  <c r="C3" i="43"/>
  <c r="C2" i="43"/>
  <c r="C3" i="42"/>
  <c r="C2" i="42"/>
  <c r="C3" i="41"/>
  <c r="C2" i="41"/>
  <c r="C3" i="40"/>
  <c r="C2" i="40"/>
  <c r="C3" i="39"/>
  <c r="C2" i="39"/>
  <c r="C2" i="38"/>
  <c r="C4" i="49"/>
  <c r="C4" i="48"/>
  <c r="C4" i="47"/>
  <c r="C4" i="46"/>
  <c r="C4" i="45"/>
  <c r="C4" i="44"/>
  <c r="C4" i="43"/>
  <c r="C4" i="42"/>
  <c r="C4" i="41"/>
  <c r="C4" i="40"/>
  <c r="C4" i="39"/>
  <c r="C4" i="38"/>
  <c r="E6" i="1"/>
  <c r="F6" i="1"/>
  <c r="E8" i="1"/>
  <c r="F8" i="1"/>
  <c r="E10" i="1"/>
  <c r="F10" i="1"/>
  <c r="E14" i="1"/>
  <c r="F14" i="1"/>
  <c r="E16" i="1"/>
  <c r="F16" i="1"/>
  <c r="E21" i="1"/>
  <c r="F21" i="1"/>
  <c r="E26" i="1"/>
  <c r="F26" i="1"/>
  <c r="E30" i="1"/>
  <c r="F30" i="1"/>
  <c r="E32" i="1"/>
  <c r="F32" i="1"/>
  <c r="E34" i="1"/>
  <c r="F34" i="1"/>
  <c r="E36" i="1"/>
  <c r="F36" i="1"/>
  <c r="F39" i="1"/>
  <c r="C40" i="1"/>
  <c r="C2" i="1"/>
  <c r="C6" i="3"/>
  <c r="G39" i="1"/>
  <c r="H39" i="1"/>
  <c r="E40" i="1"/>
  <c r="F2" i="1"/>
  <c r="D6" i="3"/>
  <c r="F6" i="3"/>
  <c r="E6" i="2"/>
  <c r="F6" i="2"/>
  <c r="E8" i="2"/>
  <c r="F8" i="2"/>
  <c r="E10" i="2"/>
  <c r="F10" i="2"/>
  <c r="E14" i="2"/>
  <c r="F14" i="2"/>
  <c r="E16" i="2"/>
  <c r="F16" i="2"/>
  <c r="E21" i="2"/>
  <c r="F21" i="2"/>
  <c r="E26" i="2"/>
  <c r="F26" i="2"/>
  <c r="E30" i="2"/>
  <c r="F30" i="2"/>
  <c r="E32" i="2"/>
  <c r="F32" i="2"/>
  <c r="E34" i="2"/>
  <c r="F34" i="2"/>
  <c r="E36" i="2"/>
  <c r="F36" i="2"/>
  <c r="F39" i="2"/>
  <c r="C40" i="2"/>
  <c r="C2" i="2"/>
  <c r="C7" i="3"/>
  <c r="G39" i="2"/>
  <c r="H39" i="2"/>
  <c r="E40" i="2"/>
  <c r="F2" i="2"/>
  <c r="D7" i="3"/>
  <c r="F7" i="3"/>
  <c r="E6" i="4"/>
  <c r="F6" i="4"/>
  <c r="E8" i="4"/>
  <c r="F8" i="4"/>
  <c r="E10" i="4"/>
  <c r="F10" i="4"/>
  <c r="E14" i="4"/>
  <c r="F14" i="4"/>
  <c r="E16" i="4"/>
  <c r="F16" i="4"/>
  <c r="E21" i="4"/>
  <c r="F21" i="4"/>
  <c r="E26" i="4"/>
  <c r="F26" i="4"/>
  <c r="E30" i="4"/>
  <c r="F30" i="4"/>
  <c r="E32" i="4"/>
  <c r="F32" i="4"/>
  <c r="E34" i="4"/>
  <c r="F34" i="4"/>
  <c r="E36" i="4"/>
  <c r="F36" i="4"/>
  <c r="F39" i="4"/>
  <c r="C40" i="4"/>
  <c r="C2" i="4"/>
  <c r="C8" i="3"/>
  <c r="G39" i="4"/>
  <c r="H39" i="4"/>
  <c r="E40" i="4"/>
  <c r="F2" i="4"/>
  <c r="D8" i="3"/>
  <c r="F8" i="3"/>
  <c r="E6" i="5"/>
  <c r="F6" i="5"/>
  <c r="E8" i="5"/>
  <c r="F8" i="5"/>
  <c r="E10" i="5"/>
  <c r="F10" i="5"/>
  <c r="E14" i="5"/>
  <c r="F14" i="5"/>
  <c r="E16" i="5"/>
  <c r="F16" i="5"/>
  <c r="E21" i="5"/>
  <c r="F21" i="5"/>
  <c r="E26" i="5"/>
  <c r="F26" i="5"/>
  <c r="E30" i="5"/>
  <c r="F30" i="5"/>
  <c r="E32" i="5"/>
  <c r="F32" i="5"/>
  <c r="E34" i="5"/>
  <c r="F34" i="5"/>
  <c r="E36" i="5"/>
  <c r="F36" i="5"/>
  <c r="F39" i="5"/>
  <c r="C40" i="5"/>
  <c r="C2" i="5"/>
  <c r="C9" i="3"/>
  <c r="G39" i="5"/>
  <c r="H39" i="5"/>
  <c r="E40" i="5"/>
  <c r="F2" i="5"/>
  <c r="D9" i="3"/>
  <c r="F9" i="3"/>
  <c r="E6" i="6"/>
  <c r="F6" i="6"/>
  <c r="E8" i="6"/>
  <c r="F8" i="6"/>
  <c r="E10" i="6"/>
  <c r="F10" i="6"/>
  <c r="E14" i="6"/>
  <c r="F14" i="6"/>
  <c r="E16" i="6"/>
  <c r="F16" i="6"/>
  <c r="E21" i="6"/>
  <c r="F21" i="6"/>
  <c r="E26" i="6"/>
  <c r="F26" i="6"/>
  <c r="E30" i="6"/>
  <c r="F30" i="6"/>
  <c r="E32" i="6"/>
  <c r="F32" i="6"/>
  <c r="E34" i="6"/>
  <c r="F34" i="6"/>
  <c r="E36" i="6"/>
  <c r="F36" i="6"/>
  <c r="F39" i="6"/>
  <c r="C40" i="6"/>
  <c r="C2" i="6"/>
  <c r="C10" i="3"/>
  <c r="G39" i="6"/>
  <c r="H39" i="6"/>
  <c r="E40" i="6"/>
  <c r="F2" i="6"/>
  <c r="D10" i="3"/>
  <c r="F10" i="3"/>
  <c r="E6" i="7"/>
  <c r="F6" i="7"/>
  <c r="E8" i="7"/>
  <c r="F8" i="7"/>
  <c r="E10" i="7"/>
  <c r="F10" i="7"/>
  <c r="E14" i="7"/>
  <c r="F14" i="7"/>
  <c r="E16" i="7"/>
  <c r="F16" i="7"/>
  <c r="E21" i="7"/>
  <c r="F21" i="7"/>
  <c r="E26" i="7"/>
  <c r="F26" i="7"/>
  <c r="E30" i="7"/>
  <c r="F30" i="7"/>
  <c r="E32" i="7"/>
  <c r="F32" i="7"/>
  <c r="E34" i="7"/>
  <c r="F34" i="7"/>
  <c r="E36" i="7"/>
  <c r="F36" i="7"/>
  <c r="F39" i="7"/>
  <c r="C40" i="7"/>
  <c r="C2" i="7"/>
  <c r="C11" i="3"/>
  <c r="G39" i="7"/>
  <c r="H39" i="7"/>
  <c r="E40" i="7"/>
  <c r="F2" i="7"/>
  <c r="D11" i="3"/>
  <c r="F11" i="3"/>
  <c r="E6" i="23"/>
  <c r="F6" i="23"/>
  <c r="E8" i="23"/>
  <c r="F8" i="23"/>
  <c r="E10" i="23"/>
  <c r="F10" i="23"/>
  <c r="E14" i="23"/>
  <c r="F14" i="23"/>
  <c r="E16" i="23"/>
  <c r="F16" i="23"/>
  <c r="E21" i="23"/>
  <c r="F21" i="23"/>
  <c r="E26" i="23"/>
  <c r="F26" i="23"/>
  <c r="E30" i="23"/>
  <c r="F30" i="23"/>
  <c r="E32" i="23"/>
  <c r="F32" i="23"/>
  <c r="E34" i="23"/>
  <c r="F34" i="23"/>
  <c r="E36" i="23"/>
  <c r="F36" i="23"/>
  <c r="F39" i="23"/>
  <c r="C40" i="23"/>
  <c r="C2" i="23"/>
  <c r="C12" i="3"/>
  <c r="G39" i="23"/>
  <c r="H39" i="23"/>
  <c r="E40" i="23"/>
  <c r="F2" i="23"/>
  <c r="D12" i="3"/>
  <c r="F12" i="3"/>
  <c r="E6" i="24"/>
  <c r="F6" i="24"/>
  <c r="E8" i="24"/>
  <c r="F8" i="24"/>
  <c r="E10" i="24"/>
  <c r="F10" i="24"/>
  <c r="E14" i="24"/>
  <c r="F14" i="24"/>
  <c r="E16" i="24"/>
  <c r="F16" i="24"/>
  <c r="E21" i="24"/>
  <c r="F21" i="24"/>
  <c r="E26" i="24"/>
  <c r="F26" i="24"/>
  <c r="E30" i="24"/>
  <c r="F30" i="24"/>
  <c r="E32" i="24"/>
  <c r="F32" i="24"/>
  <c r="E34" i="24"/>
  <c r="F34" i="24"/>
  <c r="E36" i="24"/>
  <c r="F36" i="24"/>
  <c r="F39" i="24"/>
  <c r="C40" i="24"/>
  <c r="C2" i="24"/>
  <c r="C13" i="3"/>
  <c r="G39" i="24"/>
  <c r="H39" i="24"/>
  <c r="E40" i="24"/>
  <c r="F2" i="24"/>
  <c r="D13" i="3"/>
  <c r="F13" i="3"/>
  <c r="E6" i="25"/>
  <c r="F6" i="25"/>
  <c r="E8" i="25"/>
  <c r="F8" i="25"/>
  <c r="E10" i="25"/>
  <c r="F10" i="25"/>
  <c r="E14" i="25"/>
  <c r="F14" i="25"/>
  <c r="E16" i="25"/>
  <c r="F16" i="25"/>
  <c r="E21" i="25"/>
  <c r="F21" i="25"/>
  <c r="E26" i="25"/>
  <c r="F26" i="25"/>
  <c r="E30" i="25"/>
  <c r="F30" i="25"/>
  <c r="E32" i="25"/>
  <c r="F32" i="25"/>
  <c r="E34" i="25"/>
  <c r="F34" i="25"/>
  <c r="E36" i="25"/>
  <c r="F36" i="25"/>
  <c r="F39" i="25"/>
  <c r="C40" i="25"/>
  <c r="C2" i="25"/>
  <c r="C14" i="3"/>
  <c r="G39" i="25"/>
  <c r="H39" i="25"/>
  <c r="E40" i="25"/>
  <c r="F2" i="25"/>
  <c r="D14" i="3"/>
  <c r="F14" i="3"/>
  <c r="E6" i="21"/>
  <c r="F6" i="21"/>
  <c r="E8" i="21"/>
  <c r="F8" i="21"/>
  <c r="E10" i="21"/>
  <c r="F10" i="21"/>
  <c r="E14" i="21"/>
  <c r="F14" i="21"/>
  <c r="E16" i="21"/>
  <c r="F16" i="21"/>
  <c r="E21" i="21"/>
  <c r="F21" i="21"/>
  <c r="E26" i="21"/>
  <c r="F26" i="21"/>
  <c r="E30" i="21"/>
  <c r="F30" i="21"/>
  <c r="E32" i="21"/>
  <c r="F32" i="21"/>
  <c r="E34" i="21"/>
  <c r="F34" i="21"/>
  <c r="E36" i="21"/>
  <c r="F36" i="21"/>
  <c r="F39" i="21"/>
  <c r="C40" i="21"/>
  <c r="C2" i="21"/>
  <c r="C15" i="3"/>
  <c r="G39" i="21"/>
  <c r="H39" i="21"/>
  <c r="E40" i="21"/>
  <c r="F2" i="21"/>
  <c r="D15" i="3"/>
  <c r="F15" i="3"/>
  <c r="E6" i="22"/>
  <c r="F6" i="22"/>
  <c r="E8" i="22"/>
  <c r="F8" i="22"/>
  <c r="E10" i="22"/>
  <c r="F10" i="22"/>
  <c r="E14" i="22"/>
  <c r="F14" i="22"/>
  <c r="E16" i="22"/>
  <c r="F16" i="22"/>
  <c r="E21" i="22"/>
  <c r="F21" i="22"/>
  <c r="E26" i="22"/>
  <c r="F26" i="22"/>
  <c r="E30" i="22"/>
  <c r="F30" i="22"/>
  <c r="E32" i="22"/>
  <c r="F32" i="22"/>
  <c r="E34" i="22"/>
  <c r="F34" i="22"/>
  <c r="E36" i="22"/>
  <c r="F36" i="22"/>
  <c r="F39" i="22"/>
  <c r="C40" i="22"/>
  <c r="C2" i="22"/>
  <c r="C16" i="3"/>
  <c r="G39" i="22"/>
  <c r="H39" i="22"/>
  <c r="E40" i="22"/>
  <c r="F2" i="22"/>
  <c r="D16" i="3"/>
  <c r="F16" i="3"/>
  <c r="F17" i="3"/>
  <c r="J10" i="49"/>
  <c r="J9" i="49"/>
  <c r="J8" i="49"/>
  <c r="I36" i="44"/>
  <c r="I8" i="44"/>
  <c r="I9" i="44"/>
  <c r="I10" i="44"/>
  <c r="I11" i="44"/>
  <c r="I12" i="44"/>
  <c r="I13" i="44"/>
  <c r="I14" i="44"/>
  <c r="I15" i="44"/>
  <c r="I16" i="44"/>
  <c r="I17" i="44"/>
  <c r="I18" i="44"/>
  <c r="I19" i="44"/>
  <c r="I20" i="44"/>
  <c r="I21" i="44"/>
  <c r="I22" i="44"/>
  <c r="I23" i="44"/>
  <c r="I24" i="44"/>
  <c r="I25" i="44"/>
  <c r="I26" i="44"/>
  <c r="I27" i="44"/>
  <c r="I28" i="44"/>
  <c r="I29" i="44"/>
  <c r="I30" i="44"/>
  <c r="I31" i="44"/>
  <c r="I32" i="44"/>
  <c r="I33" i="44"/>
  <c r="I34" i="44"/>
  <c r="I35" i="44"/>
  <c r="C6" i="44"/>
  <c r="I28" i="45"/>
  <c r="L6" i="47"/>
  <c r="L5" i="47"/>
  <c r="N4" i="47"/>
  <c r="L4" i="47"/>
  <c r="N3" i="47"/>
  <c r="L3" i="47"/>
  <c r="N2" i="47"/>
  <c r="L2" i="47"/>
  <c r="L6" i="38"/>
  <c r="L5" i="38"/>
  <c r="N4" i="38"/>
  <c r="L4" i="38"/>
  <c r="N3" i="38"/>
  <c r="L3" i="38"/>
  <c r="N2" i="38"/>
  <c r="L2" i="38"/>
  <c r="L6" i="39"/>
  <c r="L5" i="39"/>
  <c r="N4" i="39"/>
  <c r="L4" i="39"/>
  <c r="N3" i="39"/>
  <c r="L3" i="39"/>
  <c r="N2" i="39"/>
  <c r="L2" i="39"/>
  <c r="L6" i="40"/>
  <c r="L5" i="40"/>
  <c r="N4" i="40"/>
  <c r="L4" i="40"/>
  <c r="N3" i="40"/>
  <c r="L3" i="40"/>
  <c r="N2" i="40"/>
  <c r="L2" i="40"/>
  <c r="L6" i="41"/>
  <c r="L5" i="41"/>
  <c r="N4" i="41"/>
  <c r="L4" i="41"/>
  <c r="N3" i="41"/>
  <c r="L3" i="41"/>
  <c r="N2" i="41"/>
  <c r="L2" i="41"/>
  <c r="L6" i="42"/>
  <c r="L5" i="42"/>
  <c r="N4" i="42"/>
  <c r="L4" i="42"/>
  <c r="N3" i="42"/>
  <c r="L3" i="42"/>
  <c r="N2" i="42"/>
  <c r="L2" i="42"/>
  <c r="L6" i="43"/>
  <c r="L5" i="43"/>
  <c r="N4" i="43"/>
  <c r="L4" i="43"/>
  <c r="N3" i="43"/>
  <c r="L3" i="43"/>
  <c r="N2" i="43"/>
  <c r="L2" i="43"/>
  <c r="L6" i="44"/>
  <c r="L5" i="44"/>
  <c r="N4" i="44"/>
  <c r="L4" i="44"/>
  <c r="N3" i="44"/>
  <c r="L3" i="44"/>
  <c r="N2" i="44"/>
  <c r="L2" i="44"/>
  <c r="L6" i="45"/>
  <c r="L5" i="45"/>
  <c r="N4" i="45"/>
  <c r="L4" i="45"/>
  <c r="N3" i="45"/>
  <c r="L3" i="45"/>
  <c r="N2" i="45"/>
  <c r="L2" i="45"/>
  <c r="L6" i="46"/>
  <c r="L5" i="46"/>
  <c r="N4" i="46"/>
  <c r="L4" i="46"/>
  <c r="N3" i="46"/>
  <c r="L3" i="46"/>
  <c r="N2" i="46"/>
  <c r="L2" i="46"/>
  <c r="L6" i="48"/>
  <c r="L5" i="48"/>
  <c r="N4" i="48"/>
  <c r="L4" i="48"/>
  <c r="N3" i="48"/>
  <c r="L3" i="48"/>
  <c r="N2" i="48"/>
  <c r="L2" i="48"/>
  <c r="N3" i="49"/>
  <c r="N2" i="49"/>
  <c r="I30" i="38"/>
  <c r="I31" i="38"/>
  <c r="I38" i="38"/>
  <c r="I33" i="38"/>
  <c r="I24" i="38"/>
  <c r="I17" i="38"/>
  <c r="I10" i="38"/>
  <c r="I12" i="38"/>
  <c r="I19" i="38"/>
  <c r="I26" i="38"/>
  <c r="I8" i="38"/>
  <c r="I9" i="38"/>
  <c r="I11" i="38"/>
  <c r="I13" i="38"/>
  <c r="I14" i="38"/>
  <c r="I15" i="38"/>
  <c r="I16" i="38"/>
  <c r="I18" i="38"/>
  <c r="I20" i="38"/>
  <c r="I21" i="38"/>
  <c r="I22" i="38"/>
  <c r="I23" i="38"/>
  <c r="I25" i="38"/>
  <c r="I27" i="38"/>
  <c r="I28" i="38"/>
  <c r="I29" i="38"/>
  <c r="I32" i="38"/>
  <c r="I34" i="38"/>
  <c r="I35" i="38"/>
  <c r="I36" i="38"/>
  <c r="I37" i="38"/>
  <c r="C6" i="38"/>
  <c r="I35" i="39"/>
  <c r="I28" i="39"/>
  <c r="I21" i="39"/>
  <c r="I10" i="39"/>
  <c r="I16" i="39"/>
  <c r="I23" i="39"/>
  <c r="I14" i="39"/>
  <c r="I30" i="39"/>
  <c r="I8" i="39"/>
  <c r="I9" i="39"/>
  <c r="I11" i="39"/>
  <c r="I12" i="39"/>
  <c r="I13" i="39"/>
  <c r="I15" i="39"/>
  <c r="I17" i="39"/>
  <c r="I18" i="39"/>
  <c r="I19" i="39"/>
  <c r="I20" i="39"/>
  <c r="I22" i="39"/>
  <c r="I24" i="39"/>
  <c r="I25" i="39"/>
  <c r="I26" i="39"/>
  <c r="I27" i="39"/>
  <c r="I29" i="39"/>
  <c r="I31" i="39"/>
  <c r="I32" i="39"/>
  <c r="I33" i="39"/>
  <c r="I34" i="39"/>
  <c r="I36" i="39"/>
  <c r="I37" i="39"/>
  <c r="C6" i="39"/>
  <c r="I37" i="41"/>
  <c r="I30" i="41"/>
  <c r="I23" i="41"/>
  <c r="I16" i="41"/>
  <c r="I9" i="41"/>
  <c r="I11" i="41"/>
  <c r="I25" i="41"/>
  <c r="I32" i="41"/>
  <c r="I8" i="41"/>
  <c r="I10" i="41"/>
  <c r="I12" i="41"/>
  <c r="I13" i="41"/>
  <c r="I14" i="41"/>
  <c r="I15" i="41"/>
  <c r="I17" i="41"/>
  <c r="I18" i="41"/>
  <c r="I19" i="41"/>
  <c r="I20" i="41"/>
  <c r="I21" i="41"/>
  <c r="I22" i="41"/>
  <c r="I24" i="41"/>
  <c r="I26" i="41"/>
  <c r="I27" i="41"/>
  <c r="I28" i="41"/>
  <c r="I29" i="41"/>
  <c r="I31" i="41"/>
  <c r="I33" i="41"/>
  <c r="I34" i="41"/>
  <c r="I35" i="41"/>
  <c r="I36" i="41"/>
  <c r="C6" i="41"/>
  <c r="I21" i="42"/>
  <c r="I14" i="42"/>
  <c r="I9" i="42"/>
  <c r="I16" i="42"/>
  <c r="I23" i="42"/>
  <c r="I8" i="42"/>
  <c r="I10" i="42"/>
  <c r="I11" i="42"/>
  <c r="I12" i="42"/>
  <c r="I13" i="42"/>
  <c r="I15" i="42"/>
  <c r="I17" i="42"/>
  <c r="I18" i="42"/>
  <c r="I19" i="42"/>
  <c r="I20" i="42"/>
  <c r="I22" i="42"/>
  <c r="I24" i="42"/>
  <c r="I25" i="42"/>
  <c r="I26" i="42"/>
  <c r="I27" i="42"/>
  <c r="I28" i="42"/>
  <c r="I29" i="42"/>
  <c r="I30" i="42"/>
  <c r="I31" i="42"/>
  <c r="I32" i="42"/>
  <c r="I33" i="42"/>
  <c r="I34" i="42"/>
  <c r="I35" i="42"/>
  <c r="I36" i="42"/>
  <c r="I37" i="42"/>
  <c r="I38" i="42"/>
  <c r="C6" i="42"/>
  <c r="I32" i="43"/>
  <c r="I25" i="43"/>
  <c r="I18" i="43"/>
  <c r="I8" i="43"/>
  <c r="I9" i="43"/>
  <c r="I10" i="43"/>
  <c r="I11" i="43"/>
  <c r="I12" i="43"/>
  <c r="I13" i="43"/>
  <c r="I14" i="43"/>
  <c r="I15" i="43"/>
  <c r="I16" i="43"/>
  <c r="I17" i="43"/>
  <c r="I19" i="43"/>
  <c r="I20" i="43"/>
  <c r="I21" i="43"/>
  <c r="I22" i="43"/>
  <c r="I23" i="43"/>
  <c r="I24" i="43"/>
  <c r="I26" i="43"/>
  <c r="I27" i="43"/>
  <c r="I28" i="43"/>
  <c r="I29" i="43"/>
  <c r="I30" i="43"/>
  <c r="I31" i="43"/>
  <c r="I33" i="43"/>
  <c r="I34" i="43"/>
  <c r="I35" i="43"/>
  <c r="I36" i="43"/>
  <c r="I37" i="43"/>
  <c r="I38" i="43"/>
  <c r="C6" i="43"/>
  <c r="I35" i="45"/>
  <c r="I36" i="45"/>
  <c r="I29" i="45"/>
  <c r="I21" i="45"/>
  <c r="I22" i="45"/>
  <c r="I8" i="45"/>
  <c r="I14" i="45"/>
  <c r="I15" i="45"/>
  <c r="I9" i="45"/>
  <c r="I10" i="45"/>
  <c r="I16" i="45"/>
  <c r="I17" i="45"/>
  <c r="I23" i="45"/>
  <c r="I24" i="45"/>
  <c r="I30" i="45"/>
  <c r="I31" i="45"/>
  <c r="I37" i="45"/>
  <c r="I38" i="45"/>
  <c r="I11" i="45"/>
  <c r="I12" i="45"/>
  <c r="I13" i="45"/>
  <c r="I18" i="45"/>
  <c r="I19" i="45"/>
  <c r="I20" i="45"/>
  <c r="I25" i="45"/>
  <c r="I26" i="45"/>
  <c r="I27" i="45"/>
  <c r="I32" i="45"/>
  <c r="I33" i="45"/>
  <c r="I34" i="45"/>
  <c r="C6" i="45"/>
  <c r="I25" i="46"/>
  <c r="I26" i="46"/>
  <c r="I32" i="46"/>
  <c r="I33" i="46"/>
  <c r="I18" i="46"/>
  <c r="I19" i="46"/>
  <c r="I11" i="46"/>
  <c r="I12" i="46"/>
  <c r="I13" i="46"/>
  <c r="I14" i="46"/>
  <c r="I20" i="46"/>
  <c r="I21" i="46"/>
  <c r="I27" i="46"/>
  <c r="I28" i="46"/>
  <c r="I34" i="46"/>
  <c r="I35" i="46"/>
  <c r="I8" i="46"/>
  <c r="I9" i="46"/>
  <c r="I10" i="46"/>
  <c r="I15" i="46"/>
  <c r="I16" i="46"/>
  <c r="I17" i="46"/>
  <c r="I22" i="46"/>
  <c r="I23" i="46"/>
  <c r="I24" i="46"/>
  <c r="I29" i="46"/>
  <c r="I30" i="46"/>
  <c r="I31" i="46"/>
  <c r="I36" i="46"/>
  <c r="I37" i="46"/>
  <c r="C6" i="46"/>
  <c r="I37" i="47"/>
  <c r="I38" i="47"/>
  <c r="I30" i="47"/>
  <c r="I31" i="47"/>
  <c r="I23" i="47"/>
  <c r="I24" i="47"/>
  <c r="I16" i="47"/>
  <c r="I17" i="47"/>
  <c r="I9" i="47"/>
  <c r="I10" i="47"/>
  <c r="I11" i="47"/>
  <c r="I12" i="47"/>
  <c r="I18" i="47"/>
  <c r="I19" i="47"/>
  <c r="I26" i="47"/>
  <c r="I27" i="47"/>
  <c r="I32" i="47"/>
  <c r="I33" i="47"/>
  <c r="I8" i="47"/>
  <c r="I13" i="47"/>
  <c r="I14" i="47"/>
  <c r="I15" i="47"/>
  <c r="I20" i="47"/>
  <c r="I21" i="47"/>
  <c r="I22" i="47"/>
  <c r="I25" i="47"/>
  <c r="I28" i="47"/>
  <c r="I29" i="47"/>
  <c r="I34" i="47"/>
  <c r="I35" i="47"/>
  <c r="I36" i="47"/>
  <c r="C6" i="47"/>
  <c r="I34" i="48"/>
  <c r="I35" i="48"/>
  <c r="I27" i="48"/>
  <c r="I28" i="48"/>
  <c r="I20" i="48"/>
  <c r="I21" i="48"/>
  <c r="I13" i="48"/>
  <c r="I14" i="48"/>
  <c r="I8" i="48"/>
  <c r="I9" i="48"/>
  <c r="I15" i="48"/>
  <c r="I16" i="48"/>
  <c r="I22" i="48"/>
  <c r="I23" i="48"/>
  <c r="I29" i="48"/>
  <c r="I30" i="48"/>
  <c r="I10" i="48"/>
  <c r="I11" i="48"/>
  <c r="I12" i="48"/>
  <c r="I17" i="48"/>
  <c r="I18" i="48"/>
  <c r="I19" i="48"/>
  <c r="I24" i="48"/>
  <c r="I25" i="48"/>
  <c r="I26" i="48"/>
  <c r="I31" i="48"/>
  <c r="I32" i="48"/>
  <c r="I33" i="48"/>
  <c r="I36" i="48"/>
  <c r="I37" i="48"/>
  <c r="C6" i="48"/>
  <c r="I32" i="49"/>
  <c r="I33" i="49"/>
  <c r="I25" i="49"/>
  <c r="I26" i="49"/>
  <c r="I18" i="49"/>
  <c r="I19" i="49"/>
  <c r="I11" i="49"/>
  <c r="I12" i="49"/>
  <c r="I13" i="49"/>
  <c r="I14" i="49"/>
  <c r="I8" i="49"/>
  <c r="I9" i="49"/>
  <c r="I20" i="49"/>
  <c r="I21" i="49"/>
  <c r="I27" i="49"/>
  <c r="I28" i="49"/>
  <c r="I34" i="49"/>
  <c r="I35" i="49"/>
  <c r="I10" i="49"/>
  <c r="I15" i="49"/>
  <c r="I16" i="49"/>
  <c r="I17" i="49"/>
  <c r="I22" i="49"/>
  <c r="I23" i="49"/>
  <c r="I24" i="49"/>
  <c r="I29" i="49"/>
  <c r="I30" i="49"/>
  <c r="I31" i="49"/>
  <c r="I36" i="49"/>
  <c r="I37" i="49"/>
  <c r="I38" i="49"/>
  <c r="C6" i="49"/>
  <c r="I12" i="40"/>
  <c r="I19" i="40"/>
  <c r="I26" i="40"/>
  <c r="I33" i="40"/>
  <c r="I15" i="40"/>
  <c r="I21" i="40"/>
  <c r="I28" i="40"/>
  <c r="I35" i="40"/>
  <c r="I8" i="40"/>
  <c r="I9" i="40"/>
  <c r="I10" i="40"/>
  <c r="I11" i="40"/>
  <c r="I13" i="40"/>
  <c r="I14" i="40"/>
  <c r="I16" i="40"/>
  <c r="I17" i="40"/>
  <c r="I18" i="40"/>
  <c r="I20" i="40"/>
  <c r="I22" i="40"/>
  <c r="I23" i="40"/>
  <c r="I24" i="40"/>
  <c r="I25" i="40"/>
  <c r="I27" i="40"/>
  <c r="I29" i="40"/>
  <c r="I30" i="40"/>
  <c r="I31" i="40"/>
  <c r="I32" i="40"/>
  <c r="I34" i="40"/>
  <c r="I36" i="40"/>
  <c r="I37" i="40"/>
  <c r="I38" i="40"/>
  <c r="C6" i="40"/>
  <c r="G16" i="3"/>
  <c r="F3" i="3"/>
  <c r="G10" i="3"/>
  <c r="G12" i="3"/>
  <c r="G3" i="49"/>
  <c r="G6" i="3"/>
  <c r="G7" i="3"/>
  <c r="G2" i="49"/>
  <c r="G3" i="48"/>
  <c r="G2" i="48"/>
  <c r="G3" i="47"/>
  <c r="G2" i="47"/>
  <c r="G3" i="46"/>
  <c r="G2" i="46"/>
  <c r="G3" i="45"/>
  <c r="G2" i="45"/>
  <c r="G3" i="44"/>
  <c r="G2" i="44"/>
  <c r="G3" i="43"/>
  <c r="G2" i="43"/>
  <c r="G3" i="42"/>
  <c r="G2" i="42"/>
  <c r="G3" i="41"/>
  <c r="G2" i="41"/>
  <c r="G3" i="40"/>
  <c r="G2" i="40"/>
  <c r="G3" i="39"/>
  <c r="G2" i="39"/>
  <c r="L6" i="49"/>
  <c r="L5" i="49"/>
  <c r="N4" i="49"/>
  <c r="L4" i="49"/>
  <c r="L3" i="49"/>
  <c r="L2" i="49"/>
  <c r="G3" i="38"/>
  <c r="G2" i="38"/>
  <c r="E4" i="38"/>
  <c r="C3" i="3"/>
  <c r="G4" i="38"/>
  <c r="F18" i="3"/>
  <c r="I18" i="3"/>
  <c r="F4" i="3"/>
  <c r="J8" i="45"/>
  <c r="K8" i="45"/>
  <c r="J9" i="45"/>
  <c r="K9" i="45"/>
  <c r="J10" i="45"/>
  <c r="K10" i="45"/>
  <c r="J11" i="45"/>
  <c r="K11" i="45"/>
  <c r="J12" i="45"/>
  <c r="K12" i="45"/>
  <c r="J13" i="45"/>
  <c r="K13" i="45"/>
  <c r="J14" i="45"/>
  <c r="K14" i="45"/>
  <c r="J15" i="45"/>
  <c r="K15" i="45"/>
  <c r="J16" i="45"/>
  <c r="K16" i="45"/>
  <c r="J17" i="45"/>
  <c r="K17" i="45"/>
  <c r="J18" i="45"/>
  <c r="K18" i="45"/>
  <c r="J19" i="45"/>
  <c r="K19" i="45"/>
  <c r="J20" i="45"/>
  <c r="K20" i="45"/>
  <c r="J21" i="45"/>
  <c r="K21" i="45"/>
  <c r="J22" i="45"/>
  <c r="K22" i="45"/>
  <c r="J23" i="45"/>
  <c r="K23" i="45"/>
  <c r="J24" i="45"/>
  <c r="K24" i="45"/>
  <c r="J25" i="45"/>
  <c r="K25" i="45"/>
  <c r="J26" i="45"/>
  <c r="K26" i="45"/>
  <c r="J27" i="45"/>
  <c r="K27" i="45"/>
  <c r="J28" i="45"/>
  <c r="K28" i="45"/>
  <c r="J29" i="45"/>
  <c r="K29" i="45"/>
  <c r="J30" i="45"/>
  <c r="K30" i="45"/>
  <c r="J31" i="45"/>
  <c r="K31" i="45"/>
  <c r="J32" i="45"/>
  <c r="K32" i="45"/>
  <c r="J33" i="45"/>
  <c r="K33" i="45"/>
  <c r="J34" i="45"/>
  <c r="K34" i="45"/>
  <c r="J35" i="45"/>
  <c r="K35" i="45"/>
  <c r="J36" i="45"/>
  <c r="K36" i="45"/>
  <c r="J37" i="45"/>
  <c r="K37" i="45"/>
  <c r="J38" i="45"/>
  <c r="K38" i="45"/>
  <c r="D6" i="45"/>
  <c r="E6" i="45"/>
  <c r="J8" i="46"/>
  <c r="K8" i="46"/>
  <c r="J9" i="46"/>
  <c r="K9" i="46"/>
  <c r="J10" i="46"/>
  <c r="K10" i="46"/>
  <c r="J11" i="46"/>
  <c r="K11" i="46"/>
  <c r="J12" i="46"/>
  <c r="K12" i="46"/>
  <c r="J13" i="46"/>
  <c r="K13" i="46"/>
  <c r="J14" i="46"/>
  <c r="K14" i="46"/>
  <c r="J15" i="46"/>
  <c r="K15" i="46"/>
  <c r="J16" i="46"/>
  <c r="K16" i="46"/>
  <c r="J17" i="46"/>
  <c r="K17" i="46"/>
  <c r="J18" i="46"/>
  <c r="K18" i="46"/>
  <c r="J19" i="46"/>
  <c r="K19" i="46"/>
  <c r="J20" i="46"/>
  <c r="K20" i="46"/>
  <c r="J21" i="46"/>
  <c r="K21" i="46"/>
  <c r="J22" i="46"/>
  <c r="K22" i="46"/>
  <c r="J23" i="46"/>
  <c r="K23" i="46"/>
  <c r="J24" i="46"/>
  <c r="K24" i="46"/>
  <c r="J25" i="46"/>
  <c r="K25" i="46"/>
  <c r="J26" i="46"/>
  <c r="K26" i="46"/>
  <c r="J27" i="46"/>
  <c r="K27" i="46"/>
  <c r="J28" i="46"/>
  <c r="K28" i="46"/>
  <c r="J29" i="46"/>
  <c r="K29" i="46"/>
  <c r="J30" i="46"/>
  <c r="K30" i="46"/>
  <c r="J31" i="46"/>
  <c r="K31" i="46"/>
  <c r="J32" i="46"/>
  <c r="K32" i="46"/>
  <c r="J33" i="46"/>
  <c r="K33" i="46"/>
  <c r="J34" i="46"/>
  <c r="K34" i="46"/>
  <c r="J35" i="46"/>
  <c r="K35" i="46"/>
  <c r="J36" i="46"/>
  <c r="K36" i="46"/>
  <c r="J37" i="46"/>
  <c r="K37" i="46"/>
  <c r="D6" i="46"/>
  <c r="E6" i="46"/>
  <c r="J8" i="47"/>
  <c r="K8" i="47"/>
  <c r="J9" i="47"/>
  <c r="K9" i="47"/>
  <c r="J10" i="47"/>
  <c r="K10" i="47"/>
  <c r="J11" i="47"/>
  <c r="K11" i="47"/>
  <c r="J12" i="47"/>
  <c r="K12" i="47"/>
  <c r="J13" i="47"/>
  <c r="K13" i="47"/>
  <c r="J14" i="47"/>
  <c r="K14" i="47"/>
  <c r="J15" i="47"/>
  <c r="K15" i="47"/>
  <c r="J16" i="47"/>
  <c r="K16" i="47"/>
  <c r="J17" i="47"/>
  <c r="K17" i="47"/>
  <c r="J18" i="47"/>
  <c r="K18" i="47"/>
  <c r="J19" i="47"/>
  <c r="K19" i="47"/>
  <c r="J20" i="47"/>
  <c r="K20" i="47"/>
  <c r="J21" i="47"/>
  <c r="K21" i="47"/>
  <c r="J22" i="47"/>
  <c r="K22" i="47"/>
  <c r="J23" i="47"/>
  <c r="K23" i="47"/>
  <c r="J24" i="47"/>
  <c r="K24" i="47"/>
  <c r="J25" i="47"/>
  <c r="K25" i="47"/>
  <c r="J26" i="47"/>
  <c r="K26" i="47"/>
  <c r="J27" i="47"/>
  <c r="K27" i="47"/>
  <c r="J28" i="47"/>
  <c r="K28" i="47"/>
  <c r="J29" i="47"/>
  <c r="K29" i="47"/>
  <c r="J30" i="47"/>
  <c r="K30" i="47"/>
  <c r="J31" i="47"/>
  <c r="K31" i="47"/>
  <c r="J32" i="47"/>
  <c r="K32" i="47"/>
  <c r="J33" i="47"/>
  <c r="K33" i="47"/>
  <c r="J34" i="47"/>
  <c r="K34" i="47"/>
  <c r="J35" i="47"/>
  <c r="K35" i="47"/>
  <c r="J36" i="47"/>
  <c r="K36" i="47"/>
  <c r="J37" i="47"/>
  <c r="K37" i="47"/>
  <c r="J38" i="47"/>
  <c r="K38" i="47"/>
  <c r="D6" i="47"/>
  <c r="E6" i="47"/>
  <c r="J8" i="48"/>
  <c r="K8" i="48"/>
  <c r="J9" i="48"/>
  <c r="K9" i="48"/>
  <c r="J10" i="48"/>
  <c r="K10" i="48"/>
  <c r="J11" i="48"/>
  <c r="K11" i="48"/>
  <c r="J12" i="48"/>
  <c r="K12" i="48"/>
  <c r="J13" i="48"/>
  <c r="K13" i="48"/>
  <c r="J14" i="48"/>
  <c r="K14" i="48"/>
  <c r="J15" i="48"/>
  <c r="K15" i="48"/>
  <c r="J16" i="48"/>
  <c r="K16" i="48"/>
  <c r="J17" i="48"/>
  <c r="K17" i="48"/>
  <c r="J18" i="48"/>
  <c r="K18" i="48"/>
  <c r="J19" i="48"/>
  <c r="K19" i="48"/>
  <c r="J20" i="48"/>
  <c r="K20" i="48"/>
  <c r="J21" i="48"/>
  <c r="K21" i="48"/>
  <c r="J22" i="48"/>
  <c r="K22" i="48"/>
  <c r="J23" i="48"/>
  <c r="K23" i="48"/>
  <c r="J24" i="48"/>
  <c r="K24" i="48"/>
  <c r="J25" i="48"/>
  <c r="K25" i="48"/>
  <c r="J26" i="48"/>
  <c r="K26" i="48"/>
  <c r="J27" i="48"/>
  <c r="K27" i="48"/>
  <c r="J28" i="48"/>
  <c r="K28" i="48"/>
  <c r="J29" i="48"/>
  <c r="K29" i="48"/>
  <c r="J30" i="48"/>
  <c r="K30" i="48"/>
  <c r="J31" i="48"/>
  <c r="K31" i="48"/>
  <c r="J32" i="48"/>
  <c r="K32" i="48"/>
  <c r="J33" i="48"/>
  <c r="K33" i="48"/>
  <c r="J34" i="48"/>
  <c r="K34" i="48"/>
  <c r="J35" i="48"/>
  <c r="K35" i="48"/>
  <c r="J36" i="48"/>
  <c r="K36" i="48"/>
  <c r="J37" i="48"/>
  <c r="K37" i="48"/>
  <c r="D6" i="48"/>
  <c r="E6" i="48"/>
  <c r="K8" i="49"/>
  <c r="K9" i="49"/>
  <c r="K10" i="49"/>
  <c r="J11" i="49"/>
  <c r="K11" i="49"/>
  <c r="J12" i="49"/>
  <c r="K12" i="49"/>
  <c r="J13" i="49"/>
  <c r="K13" i="49"/>
  <c r="J14" i="49"/>
  <c r="K14" i="49"/>
  <c r="J15" i="49"/>
  <c r="K15" i="49"/>
  <c r="J16" i="49"/>
  <c r="K16" i="49"/>
  <c r="J17" i="49"/>
  <c r="K17" i="49"/>
  <c r="J18" i="49"/>
  <c r="K18" i="49"/>
  <c r="J19" i="49"/>
  <c r="K19" i="49"/>
  <c r="J20" i="49"/>
  <c r="K20" i="49"/>
  <c r="J21" i="49"/>
  <c r="K21" i="49"/>
  <c r="J22" i="49"/>
  <c r="K22" i="49"/>
  <c r="J23" i="49"/>
  <c r="K23" i="49"/>
  <c r="J24" i="49"/>
  <c r="K24" i="49"/>
  <c r="J25" i="49"/>
  <c r="K25" i="49"/>
  <c r="J26" i="49"/>
  <c r="K26" i="49"/>
  <c r="J27" i="49"/>
  <c r="K27" i="49"/>
  <c r="J28" i="49"/>
  <c r="K28" i="49"/>
  <c r="J29" i="49"/>
  <c r="K29" i="49"/>
  <c r="J30" i="49"/>
  <c r="K30" i="49"/>
  <c r="J31" i="49"/>
  <c r="K31" i="49"/>
  <c r="J32" i="49"/>
  <c r="K32" i="49"/>
  <c r="J33" i="49"/>
  <c r="K33" i="49"/>
  <c r="J34" i="49"/>
  <c r="K34" i="49"/>
  <c r="J35" i="49"/>
  <c r="K35" i="49"/>
  <c r="J36" i="49"/>
  <c r="K36" i="49"/>
  <c r="J37" i="49"/>
  <c r="K37" i="49"/>
  <c r="J38" i="49"/>
  <c r="K38" i="49"/>
  <c r="D6" i="49"/>
  <c r="E6" i="49"/>
  <c r="C4" i="3"/>
  <c r="E4" i="49"/>
  <c r="B6" i="38"/>
  <c r="G4" i="39"/>
  <c r="B6" i="39"/>
  <c r="G4" i="40"/>
  <c r="B6" i="40"/>
  <c r="G4" i="41"/>
  <c r="B6" i="41"/>
  <c r="G4" i="42"/>
  <c r="B6" i="42"/>
  <c r="G4" i="43"/>
  <c r="B6" i="43"/>
  <c r="G4" i="44"/>
  <c r="B6" i="44"/>
  <c r="G4" i="45"/>
  <c r="B6" i="45"/>
  <c r="G4" i="46"/>
  <c r="B6" i="46"/>
  <c r="G4" i="47"/>
  <c r="B6" i="47"/>
  <c r="G4" i="48"/>
  <c r="B6" i="48"/>
  <c r="G4" i="49"/>
  <c r="B6" i="49"/>
  <c r="I6" i="49"/>
  <c r="E4" i="48"/>
  <c r="I6" i="48"/>
  <c r="E4" i="47"/>
  <c r="I6" i="47"/>
  <c r="E4" i="46"/>
  <c r="I6" i="46"/>
  <c r="E4" i="45"/>
  <c r="I6" i="45"/>
  <c r="E4" i="44"/>
  <c r="I6" i="44"/>
  <c r="E4" i="43"/>
  <c r="I6" i="43"/>
  <c r="E4" i="42"/>
  <c r="I6" i="42"/>
  <c r="E4" i="41"/>
  <c r="I6" i="41"/>
  <c r="E4" i="40"/>
  <c r="I6" i="40"/>
  <c r="E4" i="39"/>
  <c r="I6" i="39"/>
  <c r="I6" i="38"/>
  <c r="E17" i="3"/>
  <c r="E38" i="25"/>
  <c r="B38" i="25"/>
  <c r="E37" i="25"/>
  <c r="B37" i="25"/>
  <c r="B36" i="25"/>
  <c r="E35" i="25"/>
  <c r="B35" i="25"/>
  <c r="B34" i="25"/>
  <c r="E33" i="25"/>
  <c r="B33" i="25"/>
  <c r="B32" i="25"/>
  <c r="E31" i="25"/>
  <c r="B31" i="25"/>
  <c r="B30" i="25"/>
  <c r="E29" i="25"/>
  <c r="B29" i="25"/>
  <c r="E28" i="25"/>
  <c r="B28" i="25"/>
  <c r="E27" i="25"/>
  <c r="B27" i="25"/>
  <c r="B26" i="25"/>
  <c r="E25" i="25"/>
  <c r="B25" i="25"/>
  <c r="E24" i="25"/>
  <c r="B24" i="25"/>
  <c r="E23" i="25"/>
  <c r="B23" i="25"/>
  <c r="E22" i="25"/>
  <c r="B22" i="25"/>
  <c r="B21" i="25"/>
  <c r="E20" i="25"/>
  <c r="B20" i="25"/>
  <c r="E19" i="25"/>
  <c r="B19" i="25"/>
  <c r="E18" i="25"/>
  <c r="B18" i="25"/>
  <c r="E17" i="25"/>
  <c r="B17" i="25"/>
  <c r="B16" i="25"/>
  <c r="E15" i="25"/>
  <c r="B15" i="25"/>
  <c r="B14" i="25"/>
  <c r="E13" i="25"/>
  <c r="B13" i="25"/>
  <c r="E12" i="25"/>
  <c r="B12" i="25"/>
  <c r="E11" i="25"/>
  <c r="B11" i="25"/>
  <c r="B10" i="25"/>
  <c r="E9" i="25"/>
  <c r="B9" i="25"/>
  <c r="B8" i="25"/>
  <c r="E7" i="25"/>
  <c r="B7" i="25"/>
  <c r="B6" i="25"/>
  <c r="E5" i="25"/>
  <c r="B5" i="25"/>
  <c r="E4" i="25"/>
  <c r="B4" i="25"/>
  <c r="E38" i="24"/>
  <c r="B38" i="24"/>
  <c r="E37" i="24"/>
  <c r="B37" i="24"/>
  <c r="B36" i="24"/>
  <c r="E35" i="24"/>
  <c r="B35" i="24"/>
  <c r="B34" i="24"/>
  <c r="E33" i="24"/>
  <c r="B33" i="24"/>
  <c r="B32" i="24"/>
  <c r="E31" i="24"/>
  <c r="B31" i="24"/>
  <c r="B30" i="24"/>
  <c r="E29" i="24"/>
  <c r="B29" i="24"/>
  <c r="E28" i="24"/>
  <c r="B28" i="24"/>
  <c r="E27" i="24"/>
  <c r="B27" i="24"/>
  <c r="B26" i="24"/>
  <c r="E25" i="24"/>
  <c r="B25" i="24"/>
  <c r="E24" i="24"/>
  <c r="B24" i="24"/>
  <c r="E23" i="24"/>
  <c r="B23" i="24"/>
  <c r="E22" i="24"/>
  <c r="B22" i="24"/>
  <c r="B21" i="24"/>
  <c r="E20" i="24"/>
  <c r="B20" i="24"/>
  <c r="E19" i="24"/>
  <c r="B19" i="24"/>
  <c r="E18" i="24"/>
  <c r="B18" i="24"/>
  <c r="E17" i="24"/>
  <c r="B17" i="24"/>
  <c r="B16" i="24"/>
  <c r="E15" i="24"/>
  <c r="B15" i="24"/>
  <c r="B14" i="24"/>
  <c r="E13" i="24"/>
  <c r="B13" i="24"/>
  <c r="E12" i="24"/>
  <c r="B12" i="24"/>
  <c r="E11" i="24"/>
  <c r="B11" i="24"/>
  <c r="B10" i="24"/>
  <c r="E9" i="24"/>
  <c r="B9" i="24"/>
  <c r="B8" i="24"/>
  <c r="E7" i="24"/>
  <c r="B7" i="24"/>
  <c r="B6" i="24"/>
  <c r="E5" i="24"/>
  <c r="B5" i="24"/>
  <c r="E4" i="24"/>
  <c r="B4" i="24"/>
  <c r="E38" i="23"/>
  <c r="B38" i="23"/>
  <c r="E37" i="23"/>
  <c r="B37" i="23"/>
  <c r="B36" i="23"/>
  <c r="E35" i="23"/>
  <c r="B35" i="23"/>
  <c r="B34" i="23"/>
  <c r="E33" i="23"/>
  <c r="B33" i="23"/>
  <c r="B32" i="23"/>
  <c r="E31" i="23"/>
  <c r="B31" i="23"/>
  <c r="B30" i="23"/>
  <c r="E29" i="23"/>
  <c r="B29" i="23"/>
  <c r="E28" i="23"/>
  <c r="B28" i="23"/>
  <c r="E27" i="23"/>
  <c r="B27" i="23"/>
  <c r="B26" i="23"/>
  <c r="E25" i="23"/>
  <c r="B25" i="23"/>
  <c r="E24" i="23"/>
  <c r="B24" i="23"/>
  <c r="E23" i="23"/>
  <c r="B23" i="23"/>
  <c r="E22" i="23"/>
  <c r="B22" i="23"/>
  <c r="B21" i="23"/>
  <c r="E20" i="23"/>
  <c r="B20" i="23"/>
  <c r="E19" i="23"/>
  <c r="B19" i="23"/>
  <c r="E18" i="23"/>
  <c r="B18" i="23"/>
  <c r="E17" i="23"/>
  <c r="B17" i="23"/>
  <c r="B16" i="23"/>
  <c r="E15" i="23"/>
  <c r="B15" i="23"/>
  <c r="B14" i="23"/>
  <c r="E13" i="23"/>
  <c r="B13" i="23"/>
  <c r="E12" i="23"/>
  <c r="B12" i="23"/>
  <c r="E11" i="23"/>
  <c r="B11" i="23"/>
  <c r="B10" i="23"/>
  <c r="E9" i="23"/>
  <c r="B9" i="23"/>
  <c r="B8" i="23"/>
  <c r="E7" i="23"/>
  <c r="B7" i="23"/>
  <c r="B6" i="23"/>
  <c r="E5" i="23"/>
  <c r="B5" i="23"/>
  <c r="E4" i="23"/>
  <c r="B4" i="23"/>
  <c r="B38" i="2"/>
  <c r="B38" i="4"/>
  <c r="B38" i="5"/>
  <c r="B38" i="6"/>
  <c r="B38" i="7"/>
  <c r="E38" i="22"/>
  <c r="B38" i="22"/>
  <c r="E37" i="22"/>
  <c r="B37" i="22"/>
  <c r="B36" i="22"/>
  <c r="E38" i="21"/>
  <c r="B38" i="21"/>
  <c r="E37" i="21"/>
  <c r="B37" i="21"/>
  <c r="B36" i="21"/>
  <c r="E38" i="7"/>
  <c r="E37" i="7"/>
  <c r="B37" i="7"/>
  <c r="B36" i="7"/>
  <c r="E38" i="6"/>
  <c r="E37" i="6"/>
  <c r="B37" i="6"/>
  <c r="B36" i="6"/>
  <c r="E38" i="5"/>
  <c r="E37" i="5"/>
  <c r="B37" i="5"/>
  <c r="B36" i="5"/>
  <c r="E38" i="4"/>
  <c r="E37" i="4"/>
  <c r="B37" i="4"/>
  <c r="B36" i="4"/>
  <c r="B36" i="2"/>
  <c r="B37" i="2"/>
  <c r="E38" i="2"/>
  <c r="E37" i="2"/>
  <c r="E37" i="1"/>
  <c r="B35" i="22"/>
  <c r="B34" i="22"/>
  <c r="B33" i="22"/>
  <c r="B32" i="22"/>
  <c r="B31" i="22"/>
  <c r="B30" i="22"/>
  <c r="B29" i="22"/>
  <c r="B28" i="22"/>
  <c r="B27" i="22"/>
  <c r="B26" i="22"/>
  <c r="B25" i="22"/>
  <c r="B24" i="22"/>
  <c r="B23" i="22"/>
  <c r="B22" i="22"/>
  <c r="B21" i="22"/>
  <c r="B20" i="22"/>
  <c r="B19" i="22"/>
  <c r="B18" i="22"/>
  <c r="B17" i="22"/>
  <c r="B16" i="22"/>
  <c r="B15" i="22"/>
  <c r="B14" i="22"/>
  <c r="B13" i="22"/>
  <c r="B12" i="22"/>
  <c r="B11" i="22"/>
  <c r="B10" i="22"/>
  <c r="B9" i="22"/>
  <c r="B8" i="22"/>
  <c r="B7" i="22"/>
  <c r="B6" i="22"/>
  <c r="B5" i="22"/>
  <c r="B4" i="22"/>
  <c r="B35" i="21"/>
  <c r="B34" i="21"/>
  <c r="B33" i="21"/>
  <c r="B32" i="21"/>
  <c r="B31" i="21"/>
  <c r="B30" i="21"/>
  <c r="B29" i="21"/>
  <c r="B28" i="21"/>
  <c r="B27" i="21"/>
  <c r="B26" i="21"/>
  <c r="B25" i="21"/>
  <c r="B24" i="21"/>
  <c r="B23" i="21"/>
  <c r="B22" i="21"/>
  <c r="B21" i="21"/>
  <c r="B20" i="21"/>
  <c r="B19" i="21"/>
  <c r="B18" i="21"/>
  <c r="B17" i="21"/>
  <c r="B16" i="21"/>
  <c r="B15" i="21"/>
  <c r="B14" i="21"/>
  <c r="B13" i="21"/>
  <c r="B12" i="21"/>
  <c r="B11" i="21"/>
  <c r="B10" i="21"/>
  <c r="B9" i="21"/>
  <c r="B8" i="21"/>
  <c r="B7" i="21"/>
  <c r="B6" i="21"/>
  <c r="B5" i="21"/>
  <c r="B4" i="21"/>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18" i="2"/>
  <c r="B19" i="2"/>
  <c r="B20" i="2"/>
  <c r="B35" i="2"/>
  <c r="B34" i="2"/>
  <c r="B33" i="2"/>
  <c r="B32" i="2"/>
  <c r="B31" i="2"/>
  <c r="B30" i="2"/>
  <c r="B29" i="2"/>
  <c r="B28" i="2"/>
  <c r="B27" i="2"/>
  <c r="B26" i="2"/>
  <c r="B25" i="2"/>
  <c r="B24" i="2"/>
  <c r="B23" i="2"/>
  <c r="B22" i="2"/>
  <c r="B21" i="2"/>
  <c r="B17" i="2"/>
  <c r="B16" i="2"/>
  <c r="B15" i="2"/>
  <c r="B14" i="2"/>
  <c r="B13" i="2"/>
  <c r="B12" i="2"/>
  <c r="B11" i="2"/>
  <c r="B10" i="2"/>
  <c r="B9" i="2"/>
  <c r="B8" i="2"/>
  <c r="B7" i="2"/>
  <c r="B6" i="2"/>
  <c r="B5" i="2"/>
  <c r="B4" i="2"/>
  <c r="E35" i="22"/>
  <c r="E33" i="22"/>
  <c r="E31" i="22"/>
  <c r="E29" i="22"/>
  <c r="E28" i="22"/>
  <c r="E27" i="22"/>
  <c r="E25" i="22"/>
  <c r="E24" i="22"/>
  <c r="E23" i="22"/>
  <c r="E22" i="22"/>
  <c r="E20" i="22"/>
  <c r="E19" i="22"/>
  <c r="E18" i="22"/>
  <c r="E17" i="22"/>
  <c r="E15" i="22"/>
  <c r="E13" i="22"/>
  <c r="E12" i="22"/>
  <c r="E11" i="22"/>
  <c r="E9" i="22"/>
  <c r="E7" i="22"/>
  <c r="E5" i="22"/>
  <c r="E4" i="22"/>
  <c r="E35" i="21"/>
  <c r="E33" i="21"/>
  <c r="E31" i="21"/>
  <c r="E29" i="21"/>
  <c r="E28" i="21"/>
  <c r="E27" i="21"/>
  <c r="E25" i="21"/>
  <c r="E24" i="21"/>
  <c r="E23" i="21"/>
  <c r="E22" i="21"/>
  <c r="E20" i="21"/>
  <c r="E19" i="21"/>
  <c r="E18" i="21"/>
  <c r="E17" i="21"/>
  <c r="E15" i="21"/>
  <c r="E13" i="21"/>
  <c r="E12" i="21"/>
  <c r="E11" i="21"/>
  <c r="E9" i="21"/>
  <c r="E7" i="21"/>
  <c r="E5" i="21"/>
  <c r="E4" i="21"/>
  <c r="E35" i="7"/>
  <c r="E33" i="7"/>
  <c r="E31" i="7"/>
  <c r="E29" i="7"/>
  <c r="E28" i="7"/>
  <c r="E27" i="7"/>
  <c r="E25" i="7"/>
  <c r="E24" i="7"/>
  <c r="E23" i="7"/>
  <c r="E22" i="7"/>
  <c r="E20" i="7"/>
  <c r="E19" i="7"/>
  <c r="E18" i="7"/>
  <c r="E17" i="7"/>
  <c r="E15" i="7"/>
  <c r="E13" i="7"/>
  <c r="E12" i="7"/>
  <c r="E11" i="7"/>
  <c r="E9" i="7"/>
  <c r="E7" i="7"/>
  <c r="E5" i="7"/>
  <c r="E4" i="7"/>
  <c r="E35" i="6"/>
  <c r="E33" i="6"/>
  <c r="E31" i="6"/>
  <c r="E29" i="6"/>
  <c r="E28" i="6"/>
  <c r="E27" i="6"/>
  <c r="E25" i="6"/>
  <c r="E24" i="6"/>
  <c r="E23" i="6"/>
  <c r="E22" i="6"/>
  <c r="E20" i="6"/>
  <c r="E19" i="6"/>
  <c r="E18" i="6"/>
  <c r="E17" i="6"/>
  <c r="E15" i="6"/>
  <c r="E13" i="6"/>
  <c r="E12" i="6"/>
  <c r="E11" i="6"/>
  <c r="E9" i="6"/>
  <c r="E7" i="6"/>
  <c r="E5" i="6"/>
  <c r="E4" i="6"/>
  <c r="E35" i="5"/>
  <c r="E33" i="5"/>
  <c r="E31" i="5"/>
  <c r="E29" i="5"/>
  <c r="E28" i="5"/>
  <c r="E27" i="5"/>
  <c r="E25" i="5"/>
  <c r="E24" i="5"/>
  <c r="E23" i="5"/>
  <c r="E22" i="5"/>
  <c r="E20" i="5"/>
  <c r="E19" i="5"/>
  <c r="E18" i="5"/>
  <c r="E17" i="5"/>
  <c r="E15" i="5"/>
  <c r="E13" i="5"/>
  <c r="E12" i="5"/>
  <c r="E11" i="5"/>
  <c r="E9" i="5"/>
  <c r="E7" i="5"/>
  <c r="E5" i="5"/>
  <c r="E4" i="5"/>
  <c r="E35" i="4"/>
  <c r="E33" i="4"/>
  <c r="E31" i="4"/>
  <c r="E29" i="4"/>
  <c r="E28" i="4"/>
  <c r="E27" i="4"/>
  <c r="E25" i="4"/>
  <c r="E24" i="4"/>
  <c r="E23" i="4"/>
  <c r="E22" i="4"/>
  <c r="E20" i="4"/>
  <c r="E19" i="4"/>
  <c r="E18" i="4"/>
  <c r="E17" i="4"/>
  <c r="E15" i="4"/>
  <c r="E13" i="4"/>
  <c r="E12" i="4"/>
  <c r="E11" i="4"/>
  <c r="E9" i="4"/>
  <c r="E7" i="4"/>
  <c r="E5" i="4"/>
  <c r="E4" i="4"/>
  <c r="E35" i="2"/>
  <c r="E33" i="2"/>
  <c r="E31" i="2"/>
  <c r="E29" i="2"/>
  <c r="E28" i="2"/>
  <c r="E27" i="2"/>
  <c r="E25" i="2"/>
  <c r="E24" i="2"/>
  <c r="E23" i="2"/>
  <c r="E22" i="2"/>
  <c r="E20" i="2"/>
  <c r="E19" i="2"/>
  <c r="E18" i="2"/>
  <c r="E17" i="2"/>
  <c r="E15" i="2"/>
  <c r="E13" i="2"/>
  <c r="E12" i="2"/>
  <c r="E11" i="2"/>
  <c r="E9" i="2"/>
  <c r="E7" i="2"/>
  <c r="E5" i="2"/>
  <c r="E4" i="2"/>
  <c r="E17" i="1"/>
  <c r="E18" i="1"/>
  <c r="E19" i="1"/>
  <c r="E20" i="1"/>
  <c r="E22" i="1"/>
  <c r="E23" i="1"/>
  <c r="E24" i="1"/>
  <c r="E25" i="1"/>
  <c r="E27" i="1"/>
  <c r="E28" i="1"/>
  <c r="E29" i="1"/>
  <c r="E31" i="1"/>
  <c r="E33" i="1"/>
  <c r="E35" i="1"/>
  <c r="E38" i="1"/>
  <c r="E4" i="1"/>
  <c r="E5" i="1"/>
  <c r="E7" i="1"/>
  <c r="E9" i="1"/>
  <c r="E11" i="1"/>
  <c r="E12" i="1"/>
  <c r="E13" i="1"/>
  <c r="E15" i="1"/>
  <c r="F1" i="22"/>
  <c r="F1" i="5"/>
  <c r="F1" i="24"/>
  <c r="F1" i="2"/>
  <c r="F1" i="7"/>
  <c r="F1" i="4"/>
  <c r="F1" i="6"/>
  <c r="F1" i="21"/>
  <c r="F1" i="23"/>
  <c r="F1" i="25"/>
  <c r="F1" i="1"/>
  <c r="I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Sean Brown</author>
    <author>Sean D Brown</author>
  </authors>
  <commentList>
    <comment ref="H1" authorId="0" shapeId="0" xr:uid="{00000000-0006-0000-0000-000001000000}">
      <text>
        <r>
          <rPr>
            <sz val="18"/>
            <color indexed="81"/>
            <rFont val="Tahoma"/>
            <family val="2"/>
          </rPr>
          <t xml:space="preserve">Hours of Work Spreadsheet Tips and Tricks
1. Cells with a small </t>
        </r>
        <r>
          <rPr>
            <b/>
            <sz val="18"/>
            <color indexed="81"/>
            <rFont val="Tahoma"/>
            <family val="2"/>
          </rPr>
          <t xml:space="preserve">red triangle in the top right </t>
        </r>
        <r>
          <rPr>
            <sz val="18"/>
            <color indexed="81"/>
            <rFont val="Tahoma"/>
            <family val="2"/>
          </rPr>
          <t xml:space="preserve">corner have a helpful comment that can be displayed by placing your pointer on the cell.
2. Most cells on this page are locked and  </t>
        </r>
        <r>
          <rPr>
            <b/>
            <u/>
            <sz val="18"/>
            <color indexed="81"/>
            <rFont val="Tahoma"/>
            <family val="2"/>
          </rPr>
          <t>cannot</t>
        </r>
        <r>
          <rPr>
            <sz val="18"/>
            <color indexed="81"/>
            <rFont val="Tahoma"/>
            <family val="2"/>
          </rPr>
          <t xml:space="preserve"> be altered. The </t>
        </r>
        <r>
          <rPr>
            <b/>
            <sz val="18"/>
            <color indexed="81"/>
            <rFont val="Tahoma"/>
            <family val="2"/>
          </rPr>
          <t>"Number of Occurences</t>
        </r>
        <r>
          <rPr>
            <sz val="18"/>
            <color indexed="81"/>
            <rFont val="Tahoma"/>
            <family val="2"/>
          </rPr>
          <t xml:space="preserve">" cells for each day is the exception and needs to be entered.
3. The four blue rectangles at the top show your assignable hours, your FTE, and how many hours you have </t>
        </r>
        <r>
          <rPr>
            <b/>
            <u/>
            <sz val="18"/>
            <color indexed="81"/>
            <rFont val="Tahoma"/>
            <family val="2"/>
          </rPr>
          <t>left</t>
        </r>
        <r>
          <rPr>
            <sz val="18"/>
            <color indexed="81"/>
            <rFont val="Tahoma"/>
            <family val="2"/>
          </rPr>
          <t xml:space="preserve"> until you reach your </t>
        </r>
        <r>
          <rPr>
            <b/>
            <u/>
            <sz val="18"/>
            <color indexed="81"/>
            <rFont val="Tahoma"/>
            <family val="2"/>
          </rPr>
          <t>maximum assignable time</t>
        </r>
        <r>
          <rPr>
            <sz val="18"/>
            <color indexed="81"/>
            <rFont val="Tahoma"/>
            <family val="2"/>
          </rPr>
          <t xml:space="preserve">.  They are calculated based on the information you supply in the other sheets in this document.
4. The </t>
        </r>
        <r>
          <rPr>
            <b/>
            <sz val="18"/>
            <color indexed="81"/>
            <rFont val="Tahoma"/>
            <family val="2"/>
          </rPr>
          <t>"Typical FT Teacher Assignable Hours"</t>
        </r>
        <r>
          <rPr>
            <sz val="18"/>
            <color indexed="81"/>
            <rFont val="Tahoma"/>
            <family val="2"/>
          </rPr>
          <t xml:space="preserve"> cell is a very important piece of information to acquire, especially for part-time teachers.  Without it, calculating the correct part-time FTE will result in an inaccurate number.  This number is school (site) specific and is something that should be easily accessible from your school administration.
5. The </t>
        </r>
        <r>
          <rPr>
            <b/>
            <sz val="18"/>
            <color indexed="81"/>
            <rFont val="Tahoma"/>
            <family val="2"/>
          </rPr>
          <t>"TOTAL Additional Instructional Time"</t>
        </r>
        <r>
          <rPr>
            <sz val="18"/>
            <color indexed="81"/>
            <rFont val="Tahoma"/>
            <family val="2"/>
          </rPr>
          <t xml:space="preserve"> shows your annualized instructional time plus any additional instructional time you inputted in any of the months.
6. </t>
        </r>
        <r>
          <rPr>
            <b/>
            <sz val="18"/>
            <color indexed="81"/>
            <rFont val="Tahoma"/>
            <family val="2"/>
          </rPr>
          <t>Begin</t>
        </r>
        <r>
          <rPr>
            <sz val="18"/>
            <color indexed="81"/>
            <rFont val="Tahoma"/>
            <family val="2"/>
          </rPr>
          <t xml:space="preserve"> by entering your timetable information (both instructional and assignable time) </t>
        </r>
        <r>
          <rPr>
            <b/>
            <sz val="18"/>
            <color indexed="81"/>
            <rFont val="Tahoma"/>
            <family val="2"/>
          </rPr>
          <t>by clicking on the days</t>
        </r>
        <r>
          <rPr>
            <sz val="18"/>
            <color indexed="81"/>
            <rFont val="Tahoma"/>
            <family val="2"/>
          </rPr>
          <t xml:space="preserve">, located at the left of the page.
7. Use the </t>
        </r>
        <r>
          <rPr>
            <b/>
            <sz val="18"/>
            <color indexed="81"/>
            <rFont val="Tahoma"/>
            <family val="2"/>
          </rPr>
          <t>"Return to Main"</t>
        </r>
        <r>
          <rPr>
            <sz val="18"/>
            <color indexed="81"/>
            <rFont val="Tahoma"/>
            <family val="2"/>
          </rPr>
          <t xml:space="preserve"> link, located at the top right of the other pages, to return to this page.
8. Once your annualized assignable time is added in the days, choose one of the months (at the bottom of this page) to add your</t>
        </r>
        <r>
          <rPr>
            <b/>
            <sz val="18"/>
            <color indexed="81"/>
            <rFont val="Tahoma"/>
            <family val="2"/>
          </rPr>
          <t xml:space="preserve"> "Other Assignable Time"</t>
        </r>
        <r>
          <rPr>
            <sz val="18"/>
            <color indexed="81"/>
            <rFont val="Tahoma"/>
            <family val="2"/>
          </rPr>
          <t xml:space="preserve"> instances (Meet the teacher night, requirement to be at/stay at school for a set time, Teachers' Convention, etc.).</t>
        </r>
      </text>
    </comment>
    <comment ref="H2" authorId="0" shapeId="0" xr:uid="{00000000-0006-0000-0000-000002000000}">
      <text>
        <r>
          <rPr>
            <b/>
            <sz val="18"/>
            <color indexed="81"/>
            <rFont val="Tahoma"/>
            <family val="2"/>
          </rPr>
          <t>Hours of Work Spreadsheet Step by Step</t>
        </r>
        <r>
          <rPr>
            <sz val="18"/>
            <color indexed="81"/>
            <rFont val="Tahoma"/>
            <family val="2"/>
          </rPr>
          <t xml:space="preserve">
1. You will need the following information to complete this work:
  a. Your </t>
        </r>
        <r>
          <rPr>
            <b/>
            <sz val="18"/>
            <color indexed="81"/>
            <rFont val="Tahoma"/>
            <family val="2"/>
          </rPr>
          <t>timetable,</t>
        </r>
        <r>
          <rPr>
            <sz val="18"/>
            <color indexed="81"/>
            <rFont val="Tahoma"/>
            <family val="2"/>
          </rPr>
          <t xml:space="preserve"> with block start and end times.
  b. Your</t>
        </r>
        <r>
          <rPr>
            <b/>
            <sz val="18"/>
            <color indexed="81"/>
            <rFont val="Tahoma"/>
            <family val="2"/>
          </rPr>
          <t xml:space="preserve"> school calendar</t>
        </r>
        <r>
          <rPr>
            <sz val="18"/>
            <color indexed="81"/>
            <rFont val="Tahoma"/>
            <family val="2"/>
          </rPr>
          <t xml:space="preserve">, with all instructional and non-instructional days listed (including meet the teacher night, awards night, concerts, convention, etc.).
  c. Your </t>
        </r>
        <r>
          <rPr>
            <b/>
            <sz val="18"/>
            <color indexed="81"/>
            <rFont val="Tahoma"/>
            <family val="2"/>
          </rPr>
          <t>supervision schedule</t>
        </r>
        <r>
          <rPr>
            <sz val="18"/>
            <color indexed="81"/>
            <rFont val="Tahoma"/>
            <family val="2"/>
          </rPr>
          <t>, with start times and end times.
  d.</t>
        </r>
        <r>
          <rPr>
            <b/>
            <i/>
            <sz val="18"/>
            <color indexed="81"/>
            <rFont val="Tahoma"/>
            <family val="2"/>
          </rPr>
          <t xml:space="preserve"> If your are part-time</t>
        </r>
        <r>
          <rPr>
            <sz val="18"/>
            <color indexed="81"/>
            <rFont val="Tahoma"/>
            <family val="2"/>
          </rPr>
          <t xml:space="preserve">, you will need the number of full-time </t>
        </r>
        <r>
          <rPr>
            <b/>
            <sz val="18"/>
            <color indexed="81"/>
            <rFont val="Tahoma"/>
            <family val="2"/>
          </rPr>
          <t>ASSIGNABLE</t>
        </r>
        <r>
          <rPr>
            <sz val="18"/>
            <color indexed="81"/>
            <rFont val="Tahoma"/>
            <family val="2"/>
          </rPr>
          <t xml:space="preserve"> hours for a </t>
        </r>
        <r>
          <rPr>
            <b/>
            <sz val="18"/>
            <color indexed="81"/>
            <rFont val="Tahoma"/>
            <family val="2"/>
          </rPr>
          <t>typical teache</t>
        </r>
        <r>
          <rPr>
            <sz val="18"/>
            <color indexed="81"/>
            <rFont val="Tahoma"/>
            <family val="2"/>
          </rPr>
          <t xml:space="preserve">r in your school
2. </t>
        </r>
        <r>
          <rPr>
            <b/>
            <sz val="18"/>
            <color indexed="81"/>
            <rFont val="Tahoma"/>
            <family val="2"/>
          </rPr>
          <t>Begin</t>
        </r>
        <r>
          <rPr>
            <sz val="18"/>
            <color indexed="81"/>
            <rFont val="Tahoma"/>
            <family val="2"/>
          </rPr>
          <t xml:space="preserve"> by entering your timetable information (annualized</t>
        </r>
        <r>
          <rPr>
            <b/>
            <sz val="18"/>
            <color indexed="81"/>
            <rFont val="Tahoma"/>
            <family val="2"/>
          </rPr>
          <t>*</t>
        </r>
        <r>
          <rPr>
            <sz val="18"/>
            <color indexed="81"/>
            <rFont val="Tahoma"/>
            <family val="2"/>
          </rPr>
          <t xml:space="preserve"> instructional and assignable time) by clicking on the days, located at the left of the page.
3. After completing your timetable information, your next step is to fill in the </t>
        </r>
        <r>
          <rPr>
            <b/>
            <sz val="18"/>
            <color indexed="81"/>
            <rFont val="Tahoma"/>
            <family val="2"/>
          </rPr>
          <t>"Number of Occurrences For Day"</t>
        </r>
        <r>
          <rPr>
            <sz val="18"/>
            <color indexed="81"/>
            <rFont val="Tahoma"/>
            <family val="2"/>
          </rPr>
          <t xml:space="preserve"> cells on the main page.
4. Once you have completed all the days in your rotation, click on the months (bottom of the page) to enter in your</t>
        </r>
        <r>
          <rPr>
            <b/>
            <sz val="18"/>
            <color indexed="81"/>
            <rFont val="Tahoma"/>
            <family val="2"/>
          </rPr>
          <t xml:space="preserve"> "Other Assignable Time"**</t>
        </r>
        <r>
          <rPr>
            <sz val="18"/>
            <color indexed="81"/>
            <rFont val="Tahoma"/>
            <family val="2"/>
          </rPr>
          <t xml:space="preserve">.
5. If you are PT teacher, you will need to enter in the </t>
        </r>
        <r>
          <rPr>
            <b/>
            <sz val="18"/>
            <color indexed="81"/>
            <rFont val="Tahoma"/>
            <family val="2"/>
          </rPr>
          <t>"Typical FT Teacher ASSIGNABLE Hours"</t>
        </r>
        <r>
          <rPr>
            <sz val="18"/>
            <color indexed="81"/>
            <rFont val="Tahoma"/>
            <family val="2"/>
          </rPr>
          <t xml:space="preserve"> cell.
</t>
        </r>
        <r>
          <rPr>
            <b/>
            <sz val="18"/>
            <color indexed="81"/>
            <rFont val="Tahoma"/>
            <family val="2"/>
          </rPr>
          <t>*</t>
        </r>
        <r>
          <rPr>
            <sz val="18"/>
            <color indexed="81"/>
            <rFont val="Tahoma"/>
            <family val="2"/>
          </rPr>
          <t xml:space="preserve">Annualized is meant to refer to the instructional / assignable time you spend on an specific instructional day and that repeats everytime that day is in the instructional rotation.
</t>
        </r>
        <r>
          <rPr>
            <b/>
            <sz val="18"/>
            <color indexed="81"/>
            <rFont val="Tahoma"/>
            <family val="2"/>
          </rPr>
          <t>**</t>
        </r>
        <r>
          <rPr>
            <sz val="18"/>
            <color indexed="81"/>
            <rFont val="Tahoma"/>
            <family val="2"/>
          </rPr>
          <t xml:space="preserve"> Other Assignable Time is meant to refer to the instructional / assignable time that are "one offs" or those that are not repeated on a specific instructional day.</t>
        </r>
        <r>
          <rPr>
            <sz val="9"/>
            <color indexed="81"/>
            <rFont val="Tahoma"/>
            <family val="2"/>
          </rPr>
          <t xml:space="preserve">
</t>
        </r>
      </text>
    </comment>
    <comment ref="C3" authorId="0" shapeId="0" xr:uid="{00000000-0006-0000-0000-000003000000}">
      <text>
        <r>
          <rPr>
            <sz val="14"/>
            <color indexed="81"/>
            <rFont val="Tahoma"/>
            <family val="2"/>
          </rPr>
          <t xml:space="preserve">This cell is self-calculating and is the total amount of </t>
        </r>
        <r>
          <rPr>
            <b/>
            <u/>
            <sz val="14"/>
            <color indexed="81"/>
            <rFont val="Tahoma"/>
            <family val="2"/>
          </rPr>
          <t>Annualized Assigned Time</t>
        </r>
        <r>
          <rPr>
            <b/>
            <sz val="14"/>
            <color indexed="81"/>
            <rFont val="Tahoma"/>
            <family val="2"/>
          </rPr>
          <t xml:space="preserve"> </t>
        </r>
        <r>
          <rPr>
            <sz val="14"/>
            <color indexed="81"/>
            <rFont val="Tahoma"/>
            <family val="2"/>
          </rPr>
          <t>worked for this school year.</t>
        </r>
      </text>
    </comment>
    <comment ref="F3" authorId="0" shapeId="0" xr:uid="{00000000-0006-0000-0000-000004000000}">
      <text>
        <r>
          <rPr>
            <sz val="14"/>
            <color indexed="81"/>
            <rFont val="Tahoma"/>
            <family val="2"/>
          </rPr>
          <t xml:space="preserve">This cell is self-calculating and is generated when you input your FTE from August to June of the current school year. </t>
        </r>
        <r>
          <rPr>
            <b/>
            <i/>
            <sz val="14"/>
            <color indexed="81"/>
            <rFont val="Tahoma"/>
            <family val="2"/>
          </rPr>
          <t xml:space="preserve"> If you are part-time and your FTE changes, this cell will average it over the year.</t>
        </r>
      </text>
    </comment>
    <comment ref="H3" authorId="0" shapeId="0" xr:uid="{00000000-0006-0000-0000-000005000000}">
      <text>
        <r>
          <rPr>
            <sz val="14"/>
            <color indexed="81"/>
            <rFont val="Tahoma"/>
            <family val="2"/>
          </rPr>
          <t xml:space="preserve">Type  total </t>
        </r>
        <r>
          <rPr>
            <b/>
            <sz val="14"/>
            <color indexed="81"/>
            <rFont val="Tahoma"/>
            <family val="2"/>
          </rPr>
          <t>ASSIGNABLE</t>
        </r>
        <r>
          <rPr>
            <sz val="14"/>
            <color indexed="81"/>
            <rFont val="Tahoma"/>
            <family val="2"/>
          </rPr>
          <t xml:space="preserve"> hours (</t>
        </r>
        <r>
          <rPr>
            <b/>
            <sz val="14"/>
            <color indexed="81"/>
            <rFont val="Tahoma"/>
            <family val="2"/>
          </rPr>
          <t>max 1200</t>
        </r>
        <r>
          <rPr>
            <sz val="14"/>
            <color indexed="81"/>
            <rFont val="Tahoma"/>
            <family val="2"/>
          </rPr>
          <t xml:space="preserve">) for the </t>
        </r>
        <r>
          <rPr>
            <b/>
            <sz val="14"/>
            <color indexed="81"/>
            <rFont val="Tahoma"/>
            <family val="2"/>
          </rPr>
          <t>TYPICAL</t>
        </r>
        <r>
          <rPr>
            <sz val="14"/>
            <color indexed="81"/>
            <rFont val="Tahoma"/>
            <family val="2"/>
          </rPr>
          <t xml:space="preserve"> teacher in your building.  Assignable time is </t>
        </r>
        <r>
          <rPr>
            <b/>
            <sz val="14"/>
            <color indexed="81"/>
            <rFont val="Tahoma"/>
            <family val="2"/>
          </rPr>
          <t>inclusive</t>
        </r>
        <r>
          <rPr>
            <sz val="14"/>
            <color indexed="81"/>
            <rFont val="Tahoma"/>
            <family val="2"/>
          </rPr>
          <t xml:space="preserve"> of your instructional time.</t>
        </r>
      </text>
    </comment>
    <comment ref="C4" authorId="1" shapeId="0" xr:uid="{00000000-0006-0000-0000-000006000000}">
      <text>
        <r>
          <rPr>
            <sz val="14"/>
            <color indexed="81"/>
            <rFont val="Calibri"/>
            <family val="2"/>
          </rPr>
          <t xml:space="preserve">This cell is self-calculating and is the total number of </t>
        </r>
        <r>
          <rPr>
            <b/>
            <sz val="14"/>
            <color indexed="81"/>
            <rFont val="Calibri"/>
            <family val="2"/>
          </rPr>
          <t>Other Assignable Hours</t>
        </r>
        <r>
          <rPr>
            <sz val="14"/>
            <color indexed="81"/>
            <rFont val="Calibri"/>
            <family val="2"/>
          </rPr>
          <t xml:space="preserve"> worked for this school year.  These hours come from the months tabs.</t>
        </r>
      </text>
    </comment>
    <comment ref="I4" authorId="0" shapeId="0" xr:uid="{00000000-0006-0000-0000-000007000000}">
      <text>
        <r>
          <rPr>
            <b/>
            <sz val="14"/>
            <color indexed="81"/>
            <rFont val="Tahoma"/>
            <family val="2"/>
          </rPr>
          <t>This cell is self-calculating and shows the number of assignable hours you have left before you reach your maximum.</t>
        </r>
        <r>
          <rPr>
            <sz val="9"/>
            <color indexed="81"/>
            <rFont val="Tahoma"/>
            <family val="2"/>
          </rPr>
          <t xml:space="preserve">
</t>
        </r>
      </text>
    </comment>
    <comment ref="B5" authorId="0" shapeId="0" xr:uid="{00000000-0006-0000-0000-000008000000}">
      <text>
        <r>
          <rPr>
            <b/>
            <sz val="14"/>
            <color indexed="81"/>
            <rFont val="Tahoma"/>
            <family val="2"/>
          </rPr>
          <t>Click on a cell below to move to the correct day.</t>
        </r>
      </text>
    </comment>
    <comment ref="C5" authorId="0" shapeId="0" xr:uid="{00000000-0006-0000-0000-000009000000}">
      <text>
        <r>
          <rPr>
            <sz val="14"/>
            <color indexed="81"/>
            <rFont val="Tahoma"/>
            <family val="2"/>
          </rPr>
          <t xml:space="preserve">This column of cells is self calculating and totals the number of </t>
        </r>
        <r>
          <rPr>
            <b/>
            <sz val="14"/>
            <color indexed="81"/>
            <rFont val="Tahoma"/>
            <family val="2"/>
          </rPr>
          <t>INSTRUCTIONAL</t>
        </r>
        <r>
          <rPr>
            <sz val="14"/>
            <color indexed="81"/>
            <rFont val="Tahoma"/>
            <family val="2"/>
          </rPr>
          <t xml:space="preserve"> minutes worked for this specific day.</t>
        </r>
      </text>
    </comment>
    <comment ref="D5" authorId="0" shapeId="0" xr:uid="{00000000-0006-0000-0000-00000A000000}">
      <text>
        <r>
          <rPr>
            <sz val="14"/>
            <color indexed="81"/>
            <rFont val="Tahoma"/>
            <family val="2"/>
          </rPr>
          <t xml:space="preserve">This column of cells is self calculating and totals the number of </t>
        </r>
        <r>
          <rPr>
            <b/>
            <u/>
            <sz val="14"/>
            <color indexed="81"/>
            <rFont val="Tahoma"/>
            <family val="2"/>
          </rPr>
          <t>ASSIGNABLE</t>
        </r>
        <r>
          <rPr>
            <sz val="14"/>
            <color indexed="81"/>
            <rFont val="Tahoma"/>
            <family val="2"/>
          </rPr>
          <t xml:space="preserve"> minutes worked for this specific day.</t>
        </r>
      </text>
    </comment>
    <comment ref="E5" authorId="0" shapeId="0" xr:uid="{00000000-0006-0000-0000-00000B000000}">
      <text>
        <r>
          <rPr>
            <sz val="14"/>
            <color indexed="81"/>
            <rFont val="Tahoma"/>
            <family val="2"/>
          </rPr>
          <t xml:space="preserve">This column of cells </t>
        </r>
        <r>
          <rPr>
            <b/>
            <u/>
            <sz val="14"/>
            <color indexed="81"/>
            <rFont val="Tahoma"/>
            <family val="2"/>
          </rPr>
          <t>REQUIRES</t>
        </r>
        <r>
          <rPr>
            <sz val="14"/>
            <color indexed="81"/>
            <rFont val="Tahoma"/>
            <family val="2"/>
          </rPr>
          <t xml:space="preserve"> you to include the number of occurences for each of the days in your rotation.</t>
        </r>
      </text>
    </comment>
    <comment ref="F5" authorId="0" shapeId="0" xr:uid="{00000000-0006-0000-0000-00000C000000}">
      <text>
        <r>
          <rPr>
            <sz val="14"/>
            <color indexed="81"/>
            <rFont val="Tahoma"/>
            <family val="2"/>
          </rPr>
          <t xml:space="preserve">This column of cells is </t>
        </r>
        <r>
          <rPr>
            <b/>
            <u/>
            <sz val="14"/>
            <color indexed="81"/>
            <rFont val="Tahoma"/>
            <family val="2"/>
          </rPr>
          <t>self calculating</t>
        </r>
        <r>
          <rPr>
            <sz val="14"/>
            <color indexed="81"/>
            <rFont val="Tahoma"/>
            <family val="2"/>
          </rPr>
          <t xml:space="preserve"> and totals the number of Assignable minutes (including instructional) for </t>
        </r>
        <r>
          <rPr>
            <b/>
            <sz val="14"/>
            <color indexed="81"/>
            <rFont val="Tahoma"/>
            <family val="2"/>
          </rPr>
          <t>each day</t>
        </r>
        <r>
          <rPr>
            <sz val="14"/>
            <color indexed="81"/>
            <rFont val="Tahoma"/>
            <family val="2"/>
          </rPr>
          <t xml:space="preserve">. </t>
        </r>
      </text>
    </comment>
    <comment ref="G5" authorId="0" shapeId="0" xr:uid="{00000000-0006-0000-0000-00000D000000}">
      <text>
        <r>
          <rPr>
            <b/>
            <sz val="14"/>
            <color indexed="81"/>
            <rFont val="Tahoma"/>
            <family val="2"/>
          </rPr>
          <t>The cells below are self calculating and show the total number of Instructional Minutes worked for this school year.</t>
        </r>
      </text>
    </comment>
    <comment ref="G8" authorId="0" shapeId="0" xr:uid="{00000000-0006-0000-0000-00000E000000}">
      <text>
        <r>
          <rPr>
            <b/>
            <sz val="14"/>
            <color indexed="81"/>
            <rFont val="Tahoma"/>
            <family val="2"/>
          </rPr>
          <t>The cells below are self calculating and show the Annualized Assignable Time for this school year.</t>
        </r>
      </text>
    </comment>
    <comment ref="G14" authorId="0" shapeId="0" xr:uid="{00000000-0006-0000-0000-00000F000000}">
      <text>
        <r>
          <rPr>
            <b/>
            <sz val="14"/>
            <color indexed="81"/>
            <rFont val="Tahoma"/>
            <family val="2"/>
          </rPr>
          <t>The cell below is self calculating and shows any additional Instructional Time that was assigned during the year.</t>
        </r>
      </text>
    </comment>
    <comment ref="G16" authorId="0" shapeId="0" xr:uid="{00000000-0006-0000-0000-000010000000}">
      <text>
        <r>
          <rPr>
            <b/>
            <sz val="9"/>
            <color indexed="81"/>
            <rFont val="Tahoma"/>
            <family val="2"/>
          </rPr>
          <t>This cell is self calculating and adds any additional instructional time from each month.</t>
        </r>
        <r>
          <rPr>
            <sz val="9"/>
            <color indexed="81"/>
            <rFont val="Tahoma"/>
            <family val="2"/>
          </rPr>
          <t xml:space="preserve">
</t>
        </r>
      </text>
    </comment>
    <comment ref="G18" authorId="0" shapeId="0" xr:uid="{00000000-0006-0000-0000-000011000000}">
      <text>
        <r>
          <rPr>
            <b/>
            <sz val="12"/>
            <color indexed="81"/>
            <rFont val="Tahoma"/>
            <family val="2"/>
          </rPr>
          <t>This cell is self calculating and adds the Annualized Instructional Time to any Additional Instructional Time, if any, from each month.</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09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09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9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9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900-000005000000}">
      <text>
        <r>
          <rPr>
            <sz val="9"/>
            <color indexed="81"/>
            <rFont val="Tahoma"/>
            <family val="2"/>
          </rPr>
          <t>If any of the blocks below are Assigned Preps, place the number of minutes you see in the "</t>
        </r>
        <r>
          <rPr>
            <b/>
            <sz val="9"/>
            <color indexed="81"/>
            <rFont val="Tahoma"/>
            <family val="2"/>
          </rPr>
          <t>Total Minutes</t>
        </r>
        <r>
          <rPr>
            <sz val="9"/>
            <color indexed="81"/>
            <rFont val="Tahoma"/>
            <family val="2"/>
          </rPr>
          <t>" cell in the empty cell.</t>
        </r>
      </text>
    </comment>
    <comment ref="H3" authorId="0" shapeId="0" xr:uid="{00000000-0006-0000-09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 ref="C4" authorId="0" shapeId="0" xr:uid="{00000000-0006-0000-0900-000007000000}">
      <text>
        <r>
          <rPr>
            <b/>
            <u/>
            <sz val="9"/>
            <color rgb="FF000000"/>
            <rFont val="Tahoma"/>
            <family val="2"/>
          </rPr>
          <t>Supervision Tip:</t>
        </r>
        <r>
          <rPr>
            <b/>
            <sz val="9"/>
            <color rgb="FF000000"/>
            <rFont val="Tahoma"/>
            <family val="2"/>
          </rPr>
          <t xml:space="preserve"> Enter the time you are required to be on supervision.</t>
        </r>
      </text>
    </comment>
    <comment ref="D4" authorId="0" shapeId="0" xr:uid="{00000000-0006-0000-0900-000008000000}">
      <text>
        <r>
          <rPr>
            <b/>
            <u/>
            <sz val="9"/>
            <color indexed="81"/>
            <rFont val="Tahoma"/>
            <family val="2"/>
          </rPr>
          <t>Supervision Tip:</t>
        </r>
        <r>
          <rPr>
            <b/>
            <sz val="9"/>
            <color indexed="81"/>
            <rFont val="Tahoma"/>
            <family val="2"/>
          </rPr>
          <t xml:space="preserve"> Enter the time your assigned supervision ends.</t>
        </r>
      </text>
    </comment>
    <comment ref="C5" authorId="0" shapeId="0" xr:uid="{00000000-0006-0000-0900-000009000000}">
      <text>
        <r>
          <rPr>
            <b/>
            <u/>
            <sz val="9"/>
            <color indexed="81"/>
            <rFont val="Tahoma"/>
            <family val="2"/>
          </rPr>
          <t>Transition/Break Tip:</t>
        </r>
        <r>
          <rPr>
            <b/>
            <sz val="9"/>
            <color indexed="81"/>
            <rFont val="Tahoma"/>
            <family val="2"/>
          </rPr>
          <t xml:space="preserve"> Enter the time you are required to supervise for a transition or break.</t>
        </r>
        <r>
          <rPr>
            <sz val="9"/>
            <color indexed="81"/>
            <rFont val="Tahoma"/>
            <family val="2"/>
          </rPr>
          <t xml:space="preserve">
</t>
        </r>
      </text>
    </comment>
    <comment ref="D5" authorId="0" shapeId="0" xr:uid="{00000000-0006-0000-0900-00000A000000}">
      <text>
        <r>
          <rPr>
            <b/>
            <u/>
            <sz val="9"/>
            <color indexed="81"/>
            <rFont val="Tahoma"/>
            <family val="2"/>
          </rPr>
          <t>Transition/Break Tip:</t>
        </r>
        <r>
          <rPr>
            <b/>
            <sz val="9"/>
            <color indexed="81"/>
            <rFont val="Tahoma"/>
            <family val="2"/>
          </rPr>
          <t xml:space="preserve"> Enter the time your assigned transition/break supervision ends.</t>
        </r>
        <r>
          <rPr>
            <sz val="9"/>
            <color indexed="81"/>
            <rFont val="Tahoma"/>
            <family val="2"/>
          </rPr>
          <t xml:space="preserve">
</t>
        </r>
      </text>
    </comment>
    <comment ref="E40" authorId="0" shapeId="0" xr:uid="{00000000-0006-0000-0900-00000B000000}">
      <text>
        <r>
          <rPr>
            <sz val="12"/>
            <color indexed="81"/>
            <rFont val="Tahoma"/>
            <family val="2"/>
          </rPr>
          <t xml:space="preserve">The amount in this cell includes </t>
        </r>
        <r>
          <rPr>
            <b/>
            <u/>
            <sz val="12"/>
            <color indexed="81"/>
            <rFont val="Tahoma"/>
            <family val="2"/>
          </rPr>
          <t>BOTH</t>
        </r>
        <r>
          <rPr>
            <sz val="12"/>
            <color indexed="81"/>
            <rFont val="Tahoma"/>
            <family val="2"/>
          </rPr>
          <t xml:space="preserve"> your </t>
        </r>
        <r>
          <rPr>
            <b/>
            <sz val="12"/>
            <color indexed="81"/>
            <rFont val="Tahoma"/>
            <family val="2"/>
          </rPr>
          <t>Prep</t>
        </r>
        <r>
          <rPr>
            <sz val="12"/>
            <color indexed="81"/>
            <rFont val="Tahoma"/>
            <family val="2"/>
          </rPr>
          <t xml:space="preserve"> and </t>
        </r>
        <r>
          <rPr>
            <b/>
            <sz val="12"/>
            <color indexed="81"/>
            <rFont val="Tahoma"/>
            <family val="2"/>
          </rPr>
          <t>Assigned</t>
        </r>
        <r>
          <rPr>
            <sz val="12"/>
            <color indexed="81"/>
            <rFont val="Tahoma"/>
            <family val="2"/>
          </rPr>
          <t xml:space="preserve"> minutes.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0A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0A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A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A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A00-000005000000}">
      <text>
        <r>
          <rPr>
            <sz val="9"/>
            <color indexed="81"/>
            <rFont val="Tahoma"/>
            <family val="2"/>
          </rPr>
          <t>If any of the blocks below are Assigned Preps, place the number of minutes you see in the "</t>
        </r>
        <r>
          <rPr>
            <b/>
            <sz val="9"/>
            <color indexed="81"/>
            <rFont val="Tahoma"/>
            <family val="2"/>
          </rPr>
          <t>Total Minutes</t>
        </r>
        <r>
          <rPr>
            <sz val="9"/>
            <color indexed="81"/>
            <rFont val="Tahoma"/>
            <family val="2"/>
          </rPr>
          <t>" cell in the empty cell.</t>
        </r>
      </text>
    </comment>
    <comment ref="H3" authorId="0" shapeId="0" xr:uid="{00000000-0006-0000-0A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 ref="E40" authorId="0" shapeId="0" xr:uid="{00000000-0006-0000-0A00-000007000000}">
      <text>
        <r>
          <rPr>
            <sz val="12"/>
            <color indexed="81"/>
            <rFont val="Tahoma"/>
            <family val="2"/>
          </rPr>
          <t xml:space="preserve">The amount in this cell includes </t>
        </r>
        <r>
          <rPr>
            <b/>
            <u/>
            <sz val="12"/>
            <color indexed="81"/>
            <rFont val="Tahoma"/>
            <family val="2"/>
          </rPr>
          <t>BOTH</t>
        </r>
        <r>
          <rPr>
            <sz val="12"/>
            <color indexed="81"/>
            <rFont val="Tahoma"/>
            <family val="2"/>
          </rPr>
          <t xml:space="preserve"> your </t>
        </r>
        <r>
          <rPr>
            <b/>
            <sz val="12"/>
            <color indexed="81"/>
            <rFont val="Tahoma"/>
            <family val="2"/>
          </rPr>
          <t>Prep</t>
        </r>
        <r>
          <rPr>
            <sz val="12"/>
            <color indexed="81"/>
            <rFont val="Tahoma"/>
            <family val="2"/>
          </rPr>
          <t xml:space="preserve"> and </t>
        </r>
        <r>
          <rPr>
            <b/>
            <sz val="12"/>
            <color indexed="81"/>
            <rFont val="Tahoma"/>
            <family val="2"/>
          </rPr>
          <t>Assigned</t>
        </r>
        <r>
          <rPr>
            <sz val="12"/>
            <color indexed="81"/>
            <rFont val="Tahoma"/>
            <family val="2"/>
          </rPr>
          <t xml:space="preserve"> minutes.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0B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0B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B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B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B00-000005000000}">
      <text>
        <r>
          <rPr>
            <sz val="9"/>
            <color indexed="81"/>
            <rFont val="Tahoma"/>
            <family val="2"/>
          </rPr>
          <t>If any of the blocks below are Assigned Preps, place the number of minutes you see in the "</t>
        </r>
        <r>
          <rPr>
            <b/>
            <sz val="9"/>
            <color indexed="81"/>
            <rFont val="Tahoma"/>
            <family val="2"/>
          </rPr>
          <t>Total Minutes</t>
        </r>
        <r>
          <rPr>
            <sz val="9"/>
            <color indexed="81"/>
            <rFont val="Tahoma"/>
            <family val="2"/>
          </rPr>
          <t>" cell in the empty cell.</t>
        </r>
      </text>
    </comment>
    <comment ref="H3" authorId="0" shapeId="0" xr:uid="{00000000-0006-0000-0B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 ref="C4" authorId="0" shapeId="0" xr:uid="{00000000-0006-0000-0B00-000007000000}">
      <text>
        <r>
          <rPr>
            <b/>
            <u/>
            <sz val="9"/>
            <color rgb="FF000000"/>
            <rFont val="Tahoma"/>
            <family val="2"/>
          </rPr>
          <t>Supervision Tip:</t>
        </r>
        <r>
          <rPr>
            <b/>
            <sz val="9"/>
            <color rgb="FF000000"/>
            <rFont val="Tahoma"/>
            <family val="2"/>
          </rPr>
          <t xml:space="preserve"> Enter the time you are required to be on supervision.</t>
        </r>
      </text>
    </comment>
    <comment ref="D4" authorId="0" shapeId="0" xr:uid="{00000000-0006-0000-0B00-000008000000}">
      <text>
        <r>
          <rPr>
            <b/>
            <u/>
            <sz val="9"/>
            <color rgb="FF000000"/>
            <rFont val="Tahoma"/>
            <family val="2"/>
          </rPr>
          <t>Supervision Tip:</t>
        </r>
        <r>
          <rPr>
            <b/>
            <sz val="9"/>
            <color rgb="FF000000"/>
            <rFont val="Tahoma"/>
            <family val="2"/>
          </rPr>
          <t xml:space="preserve"> Enter the time your assigned supervision ends.</t>
        </r>
      </text>
    </comment>
    <comment ref="C5" authorId="0" shapeId="0" xr:uid="{00000000-0006-0000-0B00-000009000000}">
      <text>
        <r>
          <rPr>
            <b/>
            <u/>
            <sz val="9"/>
            <color rgb="FF000000"/>
            <rFont val="Tahoma"/>
            <family val="2"/>
          </rPr>
          <t>Transition/Break Tip:</t>
        </r>
        <r>
          <rPr>
            <b/>
            <sz val="9"/>
            <color rgb="FF000000"/>
            <rFont val="Tahoma"/>
            <family val="2"/>
          </rPr>
          <t xml:space="preserve"> Enter the time you are required to supervise for a transition or break.</t>
        </r>
        <r>
          <rPr>
            <sz val="9"/>
            <color rgb="FF000000"/>
            <rFont val="Tahoma"/>
            <family val="2"/>
          </rPr>
          <t xml:space="preserve">
</t>
        </r>
      </text>
    </comment>
    <comment ref="D5" authorId="0" shapeId="0" xr:uid="{00000000-0006-0000-0B00-00000A000000}">
      <text>
        <r>
          <rPr>
            <b/>
            <u/>
            <sz val="9"/>
            <color indexed="81"/>
            <rFont val="Tahoma"/>
            <family val="2"/>
          </rPr>
          <t>Transition/Break Tip:</t>
        </r>
        <r>
          <rPr>
            <b/>
            <sz val="9"/>
            <color indexed="81"/>
            <rFont val="Tahoma"/>
            <family val="2"/>
          </rPr>
          <t xml:space="preserve"> Enter the time your assigned transition/break supervision ends.</t>
        </r>
        <r>
          <rPr>
            <sz val="9"/>
            <color indexed="81"/>
            <rFont val="Tahoma"/>
            <family val="2"/>
          </rPr>
          <t xml:space="preserve">
</t>
        </r>
      </text>
    </comment>
    <comment ref="E40" authorId="0" shapeId="0" xr:uid="{00000000-0006-0000-0B00-00000B000000}">
      <text>
        <r>
          <rPr>
            <sz val="12"/>
            <color indexed="81"/>
            <rFont val="Tahoma"/>
            <family val="2"/>
          </rPr>
          <t xml:space="preserve">The amount in this cell includes </t>
        </r>
        <r>
          <rPr>
            <b/>
            <u/>
            <sz val="12"/>
            <color indexed="81"/>
            <rFont val="Tahoma"/>
            <family val="2"/>
          </rPr>
          <t>BOTH</t>
        </r>
        <r>
          <rPr>
            <sz val="12"/>
            <color indexed="81"/>
            <rFont val="Tahoma"/>
            <family val="2"/>
          </rPr>
          <t xml:space="preserve"> your </t>
        </r>
        <r>
          <rPr>
            <b/>
            <sz val="12"/>
            <color indexed="81"/>
            <rFont val="Tahoma"/>
            <family val="2"/>
          </rPr>
          <t>Prep</t>
        </r>
        <r>
          <rPr>
            <sz val="12"/>
            <color indexed="81"/>
            <rFont val="Tahoma"/>
            <family val="2"/>
          </rPr>
          <t xml:space="preserve"> and </t>
        </r>
        <r>
          <rPr>
            <b/>
            <sz val="12"/>
            <color indexed="81"/>
            <rFont val="Tahoma"/>
            <family val="2"/>
          </rPr>
          <t>Assigned</t>
        </r>
        <r>
          <rPr>
            <sz val="12"/>
            <color indexed="81"/>
            <rFont val="Tahoma"/>
            <family val="2"/>
          </rPr>
          <t xml:space="preserve"> minutes.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0C00-000001000000}">
      <text>
        <r>
          <rPr>
            <b/>
            <sz val="14"/>
            <color indexed="81"/>
            <rFont val="Tahoma"/>
            <family val="2"/>
          </rPr>
          <t>Click on a cell below to move to the correct day.</t>
        </r>
      </text>
    </comment>
    <comment ref="D2" authorId="0" shapeId="0" xr:uid="{00000000-0006-0000-0C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0C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0C00-000004000000}">
      <text>
        <r>
          <rPr>
            <b/>
            <sz val="9"/>
            <color indexed="81"/>
            <rFont val="Tahoma"/>
            <family val="2"/>
          </rPr>
          <t>These are the total number of minutes worked for this specific day.</t>
        </r>
      </text>
    </comment>
    <comment ref="E6" authorId="0" shapeId="0" xr:uid="{00000000-0006-0000-0C00-000005000000}">
      <text>
        <r>
          <rPr>
            <b/>
            <sz val="12"/>
            <color indexed="81"/>
            <rFont val="Tahoma"/>
            <family val="2"/>
          </rPr>
          <t>If this cell is red AND 0.00, it needs you to input your FTE on the Hours Summary page  and have completed your timetable inputs.</t>
        </r>
        <r>
          <rPr>
            <sz val="9"/>
            <color indexed="81"/>
            <rFont val="Tahoma"/>
            <family val="2"/>
          </rPr>
          <t xml:space="preserve">
</t>
        </r>
      </text>
    </comment>
    <comment ref="C7" authorId="0" shapeId="0" xr:uid="{00000000-0006-0000-0C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0C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0C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0C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0C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0D00-000001000000}">
      <text>
        <r>
          <rPr>
            <b/>
            <sz val="14"/>
            <color indexed="81"/>
            <rFont val="Tahoma"/>
            <family val="2"/>
          </rPr>
          <t>Click on a cell below to move to the correct day.</t>
        </r>
      </text>
    </comment>
    <comment ref="D2" authorId="0" shapeId="0" xr:uid="{00000000-0006-0000-0D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0D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0D00-000004000000}">
      <text>
        <r>
          <rPr>
            <b/>
            <sz val="9"/>
            <color indexed="81"/>
            <rFont val="Tahoma"/>
            <family val="2"/>
          </rPr>
          <t>These are the total number of minutes worked for this specific day.</t>
        </r>
      </text>
    </comment>
    <comment ref="E6" authorId="0" shapeId="0" xr:uid="{00000000-0006-0000-0D00-000005000000}">
      <text>
        <r>
          <rPr>
            <b/>
            <sz val="11"/>
            <color indexed="81"/>
            <rFont val="Tahoma"/>
            <family val="2"/>
          </rPr>
          <t>If this cell is red AND 0.00, it needs you to input your FTE above and have completed your timetable inputs.</t>
        </r>
        <r>
          <rPr>
            <sz val="11"/>
            <color indexed="81"/>
            <rFont val="Tahoma"/>
            <family val="2"/>
          </rPr>
          <t xml:space="preserve">
</t>
        </r>
      </text>
    </comment>
    <comment ref="C7" authorId="0" shapeId="0" xr:uid="{00000000-0006-0000-0D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0D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0D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0D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0D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0E00-000001000000}">
      <text>
        <r>
          <rPr>
            <b/>
            <sz val="14"/>
            <color indexed="81"/>
            <rFont val="Tahoma"/>
            <family val="2"/>
          </rPr>
          <t>Click on a cell below to move to the correct day.</t>
        </r>
      </text>
    </comment>
    <comment ref="D2" authorId="0" shapeId="0" xr:uid="{00000000-0006-0000-0E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0E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0E00-000004000000}">
      <text>
        <r>
          <rPr>
            <b/>
            <sz val="9"/>
            <color indexed="81"/>
            <rFont val="Tahoma"/>
            <family val="2"/>
          </rPr>
          <t>These are the total number of minutes worked for this specific day.</t>
        </r>
      </text>
    </comment>
    <comment ref="E6" authorId="0" shapeId="0" xr:uid="{00000000-0006-0000-0E00-000005000000}">
      <text>
        <r>
          <rPr>
            <b/>
            <sz val="12"/>
            <color indexed="81"/>
            <rFont val="Tahoma"/>
            <family val="2"/>
          </rPr>
          <t>If this cell is red AND 0.00, it needs you to input your FTE above and have completed your timetable inputs.</t>
        </r>
        <r>
          <rPr>
            <sz val="12"/>
            <color indexed="81"/>
            <rFont val="Tahoma"/>
            <family val="2"/>
          </rPr>
          <t xml:space="preserve">
</t>
        </r>
      </text>
    </comment>
    <comment ref="C7" authorId="0" shapeId="0" xr:uid="{00000000-0006-0000-0E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0E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0E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0E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0E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0F00-000001000000}">
      <text>
        <r>
          <rPr>
            <b/>
            <sz val="14"/>
            <color indexed="81"/>
            <rFont val="Tahoma"/>
            <family val="2"/>
          </rPr>
          <t>Click on a cell below to move to the correct day.</t>
        </r>
      </text>
    </comment>
    <comment ref="D2" authorId="0" shapeId="0" xr:uid="{00000000-0006-0000-0F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0F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0F00-000004000000}">
      <text>
        <r>
          <rPr>
            <b/>
            <sz val="9"/>
            <color indexed="81"/>
            <rFont val="Tahoma"/>
            <family val="2"/>
          </rPr>
          <t>These are the total number of minutes worked for this specific day.</t>
        </r>
      </text>
    </comment>
    <comment ref="E6" authorId="0" shapeId="0" xr:uid="{00000000-0006-0000-0F00-000005000000}">
      <text>
        <r>
          <rPr>
            <b/>
            <sz val="12"/>
            <color indexed="81"/>
            <rFont val="Tahoma"/>
            <family val="2"/>
          </rPr>
          <t>If this cell is red AND 0.00, it needs you to input your FTE above and have completed your timetable inputs</t>
        </r>
        <r>
          <rPr>
            <b/>
            <sz val="9"/>
            <color indexed="81"/>
            <rFont val="Tahoma"/>
            <family val="2"/>
          </rPr>
          <t>.</t>
        </r>
        <r>
          <rPr>
            <sz val="9"/>
            <color indexed="81"/>
            <rFont val="Tahoma"/>
            <family val="2"/>
          </rPr>
          <t xml:space="preserve">
</t>
        </r>
      </text>
    </comment>
    <comment ref="C7" authorId="0" shapeId="0" xr:uid="{00000000-0006-0000-0F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0F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0F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0F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0F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1000-000001000000}">
      <text>
        <r>
          <rPr>
            <b/>
            <sz val="14"/>
            <color indexed="81"/>
            <rFont val="Tahoma"/>
            <family val="2"/>
          </rPr>
          <t>Click on a cell below to move to the correct day.</t>
        </r>
      </text>
    </comment>
    <comment ref="D2" authorId="0" shapeId="0" xr:uid="{00000000-0006-0000-10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10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1000-000004000000}">
      <text>
        <r>
          <rPr>
            <b/>
            <sz val="9"/>
            <color indexed="81"/>
            <rFont val="Tahoma"/>
            <family val="2"/>
          </rPr>
          <t>These are the total number of minutes worked for this specific day.</t>
        </r>
      </text>
    </comment>
    <comment ref="E6" authorId="0" shapeId="0" xr:uid="{00000000-0006-0000-1000-000005000000}">
      <text>
        <r>
          <rPr>
            <b/>
            <sz val="12"/>
            <color indexed="81"/>
            <rFont val="Tahoma"/>
            <family val="2"/>
          </rPr>
          <t>If this cell is red AND 0.00, it needs you to input your FTE above and have completed your timetable inputs.</t>
        </r>
        <r>
          <rPr>
            <sz val="9"/>
            <color indexed="81"/>
            <rFont val="Tahoma"/>
            <family val="2"/>
          </rPr>
          <t xml:space="preserve">
</t>
        </r>
      </text>
    </comment>
    <comment ref="C7" authorId="0" shapeId="0" xr:uid="{00000000-0006-0000-10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10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10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10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10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1100-000001000000}">
      <text>
        <r>
          <rPr>
            <b/>
            <sz val="14"/>
            <color indexed="81"/>
            <rFont val="Tahoma"/>
            <family val="2"/>
          </rPr>
          <t>Click on a cell below to move to the correct day.</t>
        </r>
      </text>
    </comment>
    <comment ref="D2" authorId="0" shapeId="0" xr:uid="{00000000-0006-0000-11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11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1100-000004000000}">
      <text>
        <r>
          <rPr>
            <b/>
            <sz val="9"/>
            <color indexed="81"/>
            <rFont val="Tahoma"/>
            <family val="2"/>
          </rPr>
          <t>These are the total number of minutes worked for this specific day.</t>
        </r>
      </text>
    </comment>
    <comment ref="E6" authorId="0" shapeId="0" xr:uid="{00000000-0006-0000-1100-000005000000}">
      <text>
        <r>
          <rPr>
            <b/>
            <sz val="12"/>
            <color indexed="81"/>
            <rFont val="Tahoma"/>
            <family val="2"/>
          </rPr>
          <t>If this cell is red AND 0.00, it needs you to input your FTE above and have completed your timetable inputs.</t>
        </r>
        <r>
          <rPr>
            <sz val="9"/>
            <color indexed="81"/>
            <rFont val="Tahoma"/>
            <family val="2"/>
          </rPr>
          <t xml:space="preserve">
</t>
        </r>
      </text>
    </comment>
    <comment ref="C7" authorId="0" shapeId="0" xr:uid="{00000000-0006-0000-11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11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11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11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11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1200-000001000000}">
      <text>
        <r>
          <rPr>
            <b/>
            <sz val="14"/>
            <color indexed="81"/>
            <rFont val="Tahoma"/>
            <family val="2"/>
          </rPr>
          <t>Click on a cell below to move to the correct day.</t>
        </r>
      </text>
    </comment>
    <comment ref="D2" authorId="0" shapeId="0" xr:uid="{00000000-0006-0000-12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12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1200-000004000000}">
      <text>
        <r>
          <rPr>
            <b/>
            <sz val="9"/>
            <color indexed="81"/>
            <rFont val="Tahoma"/>
            <family val="2"/>
          </rPr>
          <t>These are the total number of minutes worked for this specific day.</t>
        </r>
      </text>
    </comment>
    <comment ref="E6" authorId="0" shapeId="0" xr:uid="{00000000-0006-0000-1200-000005000000}">
      <text>
        <r>
          <rPr>
            <b/>
            <sz val="12"/>
            <color indexed="81"/>
            <rFont val="Tahoma"/>
            <family val="2"/>
          </rPr>
          <t>If this cell is red AND 0.00, it needs you to input your FTE above and have completed your timetable inputs.</t>
        </r>
        <r>
          <rPr>
            <sz val="9"/>
            <color indexed="81"/>
            <rFont val="Tahoma"/>
            <family val="2"/>
          </rPr>
          <t xml:space="preserve">
</t>
        </r>
      </text>
    </comment>
    <comment ref="C7" authorId="0" shapeId="0" xr:uid="{00000000-0006-0000-12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12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12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12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12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C3" authorId="0" shapeId="0" xr:uid="{00000000-0006-0000-0100-000001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100-000002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100-000003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100-000004000000}">
      <text>
        <r>
          <rPr>
            <sz val="11"/>
            <color indexed="81"/>
            <rFont val="Tahoma"/>
            <family val="2"/>
          </rPr>
          <t xml:space="preserve">If any of the blocks below are </t>
        </r>
        <r>
          <rPr>
            <b/>
            <sz val="11"/>
            <color indexed="81"/>
            <rFont val="Tahoma"/>
            <family val="2"/>
          </rPr>
          <t>Assigned Preps</t>
        </r>
        <r>
          <rPr>
            <sz val="11"/>
            <color indexed="81"/>
            <rFont val="Tahoma"/>
            <family val="2"/>
          </rPr>
          <t>, place the number of minutes you see in the "</t>
        </r>
        <r>
          <rPr>
            <b/>
            <sz val="11"/>
            <color indexed="81"/>
            <rFont val="Tahoma"/>
            <family val="2"/>
          </rPr>
          <t>Total Minutes</t>
        </r>
        <r>
          <rPr>
            <sz val="11"/>
            <color indexed="81"/>
            <rFont val="Tahoma"/>
            <family val="2"/>
          </rPr>
          <t>" cell in the empty cell.</t>
        </r>
      </text>
    </comment>
    <comment ref="H3" authorId="0" shapeId="0" xr:uid="{00000000-0006-0000-0100-000005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 ref="E40" authorId="0" shapeId="0" xr:uid="{00000000-0006-0000-0100-000006000000}">
      <text>
        <r>
          <rPr>
            <sz val="12"/>
            <color indexed="81"/>
            <rFont val="Tahoma"/>
            <family val="2"/>
          </rPr>
          <t xml:space="preserve">The amount in this cell includes </t>
        </r>
        <r>
          <rPr>
            <b/>
            <u/>
            <sz val="12"/>
            <color indexed="81"/>
            <rFont val="Tahoma"/>
            <family val="2"/>
          </rPr>
          <t>BOTH</t>
        </r>
        <r>
          <rPr>
            <sz val="12"/>
            <color indexed="81"/>
            <rFont val="Tahoma"/>
            <family val="2"/>
          </rPr>
          <t xml:space="preserve"> your </t>
        </r>
        <r>
          <rPr>
            <b/>
            <sz val="12"/>
            <color indexed="81"/>
            <rFont val="Tahoma"/>
            <family val="2"/>
          </rPr>
          <t>Prep</t>
        </r>
        <r>
          <rPr>
            <sz val="12"/>
            <color indexed="81"/>
            <rFont val="Tahoma"/>
            <family val="2"/>
          </rPr>
          <t xml:space="preserve"> and </t>
        </r>
        <r>
          <rPr>
            <b/>
            <sz val="12"/>
            <color indexed="81"/>
            <rFont val="Tahoma"/>
            <family val="2"/>
          </rPr>
          <t>Assigned</t>
        </r>
        <r>
          <rPr>
            <sz val="12"/>
            <color indexed="81"/>
            <rFont val="Tahoma"/>
            <family val="2"/>
          </rPr>
          <t xml:space="preserve"> minutes.</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1300-000001000000}">
      <text>
        <r>
          <rPr>
            <b/>
            <sz val="14"/>
            <color indexed="81"/>
            <rFont val="Tahoma"/>
            <family val="2"/>
          </rPr>
          <t>Click on a cell below to move to the correct day.</t>
        </r>
      </text>
    </comment>
    <comment ref="D2" authorId="0" shapeId="0" xr:uid="{00000000-0006-0000-13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13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1300-000004000000}">
      <text>
        <r>
          <rPr>
            <b/>
            <sz val="9"/>
            <color indexed="81"/>
            <rFont val="Tahoma"/>
            <family val="2"/>
          </rPr>
          <t>These are the total number of minutes worked for this specific day.</t>
        </r>
      </text>
    </comment>
    <comment ref="E6" authorId="0" shapeId="0" xr:uid="{00000000-0006-0000-1300-000005000000}">
      <text>
        <r>
          <rPr>
            <b/>
            <sz val="12"/>
            <color indexed="81"/>
            <rFont val="Tahoma"/>
            <family val="2"/>
          </rPr>
          <t>If this cell is red AND 0.00, it needs you to input your FTE above and have completed your timetable inputs.</t>
        </r>
        <r>
          <rPr>
            <sz val="9"/>
            <color indexed="81"/>
            <rFont val="Tahoma"/>
            <family val="2"/>
          </rPr>
          <t xml:space="preserve">
</t>
        </r>
      </text>
    </comment>
    <comment ref="C7" authorId="0" shapeId="0" xr:uid="{00000000-0006-0000-13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13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13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13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13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1400-000001000000}">
      <text>
        <r>
          <rPr>
            <b/>
            <sz val="14"/>
            <color indexed="81"/>
            <rFont val="Tahoma"/>
            <family val="2"/>
          </rPr>
          <t>Click on a cell below to move to the correct day.</t>
        </r>
      </text>
    </comment>
    <comment ref="D2" authorId="0" shapeId="0" xr:uid="{00000000-0006-0000-14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14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1400-000004000000}">
      <text>
        <r>
          <rPr>
            <b/>
            <sz val="9"/>
            <color indexed="81"/>
            <rFont val="Tahoma"/>
            <family val="2"/>
          </rPr>
          <t>These are the total number of minutes worked for this specific day.</t>
        </r>
      </text>
    </comment>
    <comment ref="E6" authorId="0" shapeId="0" xr:uid="{00000000-0006-0000-1400-000005000000}">
      <text>
        <r>
          <rPr>
            <b/>
            <sz val="12"/>
            <color indexed="81"/>
            <rFont val="Tahoma"/>
            <family val="2"/>
          </rPr>
          <t>If this cell is red AND 0.00, it needs you to input your FTE above and have completed your timetable inputs.</t>
        </r>
        <r>
          <rPr>
            <sz val="9"/>
            <color indexed="81"/>
            <rFont val="Tahoma"/>
            <family val="2"/>
          </rPr>
          <t xml:space="preserve">
</t>
        </r>
      </text>
    </comment>
    <comment ref="C7" authorId="0" shapeId="0" xr:uid="{00000000-0006-0000-14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14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14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14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14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1500-000001000000}">
      <text>
        <r>
          <rPr>
            <b/>
            <sz val="14"/>
            <color indexed="81"/>
            <rFont val="Tahoma"/>
            <family val="2"/>
          </rPr>
          <t>Click on a cell below to move to the correct day.</t>
        </r>
      </text>
    </comment>
    <comment ref="D2" authorId="0" shapeId="0" xr:uid="{00000000-0006-0000-15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15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1500-000004000000}">
      <text>
        <r>
          <rPr>
            <b/>
            <sz val="9"/>
            <color indexed="81"/>
            <rFont val="Tahoma"/>
            <family val="2"/>
          </rPr>
          <t>These are the total number of minutes worked for this specific day.</t>
        </r>
      </text>
    </comment>
    <comment ref="E6" authorId="0" shapeId="0" xr:uid="{00000000-0006-0000-1500-000005000000}">
      <text>
        <r>
          <rPr>
            <b/>
            <sz val="12"/>
            <color indexed="81"/>
            <rFont val="Tahoma"/>
            <family val="2"/>
          </rPr>
          <t>If this cell is red AND 0.00, it needs you to input your FTE above and have completed your timetable inputs.</t>
        </r>
        <r>
          <rPr>
            <sz val="9"/>
            <color indexed="81"/>
            <rFont val="Tahoma"/>
            <family val="2"/>
          </rPr>
          <t xml:space="preserve">
</t>
        </r>
      </text>
    </comment>
    <comment ref="C7" authorId="0" shapeId="0" xr:uid="{00000000-0006-0000-15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15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15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15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15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1600-000001000000}">
      <text>
        <r>
          <rPr>
            <b/>
            <sz val="14"/>
            <color indexed="81"/>
            <rFont val="Tahoma"/>
            <family val="2"/>
          </rPr>
          <t>Click on a cell below to move to the correct day.</t>
        </r>
      </text>
    </comment>
    <comment ref="D2" authorId="0" shapeId="0" xr:uid="{00000000-0006-0000-16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16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1600-000004000000}">
      <text>
        <r>
          <rPr>
            <b/>
            <sz val="9"/>
            <color indexed="81"/>
            <rFont val="Tahoma"/>
            <family val="2"/>
          </rPr>
          <t>These are the total number of minutes worked for this specific day.</t>
        </r>
      </text>
    </comment>
    <comment ref="E6" authorId="0" shapeId="0" xr:uid="{00000000-0006-0000-1600-000005000000}">
      <text>
        <r>
          <rPr>
            <b/>
            <sz val="12"/>
            <color indexed="81"/>
            <rFont val="Tahoma"/>
            <family val="2"/>
          </rPr>
          <t>If this cell is red AND 0.00, it needs you to input your FTE above and have completed your timetable inputs.</t>
        </r>
        <r>
          <rPr>
            <sz val="9"/>
            <color indexed="81"/>
            <rFont val="Tahoma"/>
            <family val="2"/>
          </rPr>
          <t xml:space="preserve">
</t>
        </r>
      </text>
    </comment>
    <comment ref="C7" authorId="0" shapeId="0" xr:uid="{00000000-0006-0000-16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16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16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16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16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1700-000001000000}">
      <text>
        <r>
          <rPr>
            <b/>
            <sz val="14"/>
            <color indexed="81"/>
            <rFont val="Tahoma"/>
            <family val="2"/>
          </rPr>
          <t>Click on a cell below to move to the correct day.</t>
        </r>
      </text>
    </comment>
    <comment ref="D2" authorId="0" shapeId="0" xr:uid="{00000000-0006-0000-17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17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1700-000004000000}">
      <text>
        <r>
          <rPr>
            <b/>
            <sz val="9"/>
            <color indexed="81"/>
            <rFont val="Tahoma"/>
            <family val="2"/>
          </rPr>
          <t>These are the total number of minutes worked for this specific day.</t>
        </r>
      </text>
    </comment>
    <comment ref="E6" authorId="0" shapeId="0" xr:uid="{00000000-0006-0000-1700-000005000000}">
      <text>
        <r>
          <rPr>
            <b/>
            <sz val="12"/>
            <color indexed="81"/>
            <rFont val="Tahoma"/>
            <family val="2"/>
          </rPr>
          <t>If this cell is red AND 0.00, it needs you to input your FTE above and have completed your timetable inputs.</t>
        </r>
        <r>
          <rPr>
            <sz val="9"/>
            <color indexed="81"/>
            <rFont val="Tahoma"/>
            <family val="2"/>
          </rPr>
          <t xml:space="preserve">
</t>
        </r>
      </text>
    </comment>
    <comment ref="C7" authorId="0" shapeId="0" xr:uid="{00000000-0006-0000-17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17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17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17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17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02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02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2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2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200-000005000000}">
      <text>
        <r>
          <rPr>
            <sz val="9"/>
            <color indexed="81"/>
            <rFont val="Tahoma"/>
            <family val="2"/>
          </rPr>
          <t>If any of the blocks below are Assigned Preps, place the number of minutes you see in the "</t>
        </r>
        <r>
          <rPr>
            <b/>
            <sz val="9"/>
            <color indexed="81"/>
            <rFont val="Tahoma"/>
            <family val="2"/>
          </rPr>
          <t>Total Minutes</t>
        </r>
        <r>
          <rPr>
            <sz val="9"/>
            <color indexed="81"/>
            <rFont val="Tahoma"/>
            <family val="2"/>
          </rPr>
          <t>" cell in the empty cell.</t>
        </r>
      </text>
    </comment>
    <comment ref="H3" authorId="0" shapeId="0" xr:uid="{00000000-0006-0000-02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 ref="E40" authorId="0" shapeId="0" xr:uid="{00000000-0006-0000-0200-000007000000}">
      <text>
        <r>
          <rPr>
            <sz val="12"/>
            <color indexed="81"/>
            <rFont val="Tahoma"/>
            <family val="2"/>
          </rPr>
          <t xml:space="preserve">The amount in this cell includes </t>
        </r>
        <r>
          <rPr>
            <b/>
            <u/>
            <sz val="12"/>
            <color indexed="81"/>
            <rFont val="Tahoma"/>
            <family val="2"/>
          </rPr>
          <t>BOTH</t>
        </r>
        <r>
          <rPr>
            <sz val="12"/>
            <color indexed="81"/>
            <rFont val="Tahoma"/>
            <family val="2"/>
          </rPr>
          <t xml:space="preserve"> your </t>
        </r>
        <r>
          <rPr>
            <b/>
            <sz val="12"/>
            <color indexed="81"/>
            <rFont val="Tahoma"/>
            <family val="2"/>
          </rPr>
          <t>Prep</t>
        </r>
        <r>
          <rPr>
            <sz val="12"/>
            <color indexed="81"/>
            <rFont val="Tahoma"/>
            <family val="2"/>
          </rPr>
          <t xml:space="preserve"> and </t>
        </r>
        <r>
          <rPr>
            <b/>
            <sz val="12"/>
            <color indexed="81"/>
            <rFont val="Tahoma"/>
            <family val="2"/>
          </rPr>
          <t>Assigned</t>
        </r>
        <r>
          <rPr>
            <sz val="12"/>
            <color indexed="81"/>
            <rFont val="Tahoma"/>
            <family val="2"/>
          </rPr>
          <t xml:space="preserve"> minutes.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03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03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3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3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300-000005000000}">
      <text>
        <r>
          <rPr>
            <sz val="9"/>
            <color indexed="81"/>
            <rFont val="Tahoma"/>
            <family val="2"/>
          </rPr>
          <t>If any of the blocks below are Assigned Preps, place the number of minutes you see in the "</t>
        </r>
        <r>
          <rPr>
            <b/>
            <sz val="9"/>
            <color indexed="81"/>
            <rFont val="Tahoma"/>
            <family val="2"/>
          </rPr>
          <t>Total Minutes</t>
        </r>
        <r>
          <rPr>
            <sz val="9"/>
            <color indexed="81"/>
            <rFont val="Tahoma"/>
            <family val="2"/>
          </rPr>
          <t>" cell in the empty cell.</t>
        </r>
      </text>
    </comment>
    <comment ref="H3" authorId="0" shapeId="0" xr:uid="{00000000-0006-0000-03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 ref="E40" authorId="0" shapeId="0" xr:uid="{00000000-0006-0000-0300-000007000000}">
      <text>
        <r>
          <rPr>
            <sz val="12"/>
            <color indexed="81"/>
            <rFont val="Tahoma"/>
            <family val="2"/>
          </rPr>
          <t xml:space="preserve">The amount in this cell includes </t>
        </r>
        <r>
          <rPr>
            <b/>
            <u/>
            <sz val="12"/>
            <color indexed="81"/>
            <rFont val="Tahoma"/>
            <family val="2"/>
          </rPr>
          <t>BOTH</t>
        </r>
        <r>
          <rPr>
            <sz val="12"/>
            <color indexed="81"/>
            <rFont val="Tahoma"/>
            <family val="2"/>
          </rPr>
          <t xml:space="preserve"> your </t>
        </r>
        <r>
          <rPr>
            <b/>
            <sz val="12"/>
            <color indexed="81"/>
            <rFont val="Tahoma"/>
            <family val="2"/>
          </rPr>
          <t>Prep</t>
        </r>
        <r>
          <rPr>
            <sz val="12"/>
            <color indexed="81"/>
            <rFont val="Tahoma"/>
            <family val="2"/>
          </rPr>
          <t xml:space="preserve"> and </t>
        </r>
        <r>
          <rPr>
            <b/>
            <sz val="12"/>
            <color indexed="81"/>
            <rFont val="Tahoma"/>
            <family val="2"/>
          </rPr>
          <t>Assigned</t>
        </r>
        <r>
          <rPr>
            <sz val="12"/>
            <color indexed="81"/>
            <rFont val="Tahoma"/>
            <family val="2"/>
          </rPr>
          <t xml:space="preserve"> minutes.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04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04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4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4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400-000005000000}">
      <text>
        <r>
          <rPr>
            <sz val="9"/>
            <color indexed="81"/>
            <rFont val="Tahoma"/>
            <family val="2"/>
          </rPr>
          <t>If any of the blocks below are Assigned Preps, place the number of minutes you see in the "</t>
        </r>
        <r>
          <rPr>
            <b/>
            <sz val="9"/>
            <color indexed="81"/>
            <rFont val="Tahoma"/>
            <family val="2"/>
          </rPr>
          <t>Total Minutes</t>
        </r>
        <r>
          <rPr>
            <sz val="9"/>
            <color indexed="81"/>
            <rFont val="Tahoma"/>
            <family val="2"/>
          </rPr>
          <t>" cell in the empty cell.</t>
        </r>
      </text>
    </comment>
    <comment ref="H3" authorId="0" shapeId="0" xr:uid="{00000000-0006-0000-04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 ref="E40" authorId="0" shapeId="0" xr:uid="{00000000-0006-0000-0400-000007000000}">
      <text>
        <r>
          <rPr>
            <sz val="12"/>
            <color indexed="81"/>
            <rFont val="Tahoma"/>
            <family val="2"/>
          </rPr>
          <t xml:space="preserve">The amount in this cell includes </t>
        </r>
        <r>
          <rPr>
            <b/>
            <u/>
            <sz val="12"/>
            <color indexed="81"/>
            <rFont val="Tahoma"/>
            <family val="2"/>
          </rPr>
          <t>BOTH</t>
        </r>
        <r>
          <rPr>
            <sz val="12"/>
            <color indexed="81"/>
            <rFont val="Tahoma"/>
            <family val="2"/>
          </rPr>
          <t xml:space="preserve"> your </t>
        </r>
        <r>
          <rPr>
            <b/>
            <sz val="12"/>
            <color indexed="81"/>
            <rFont val="Tahoma"/>
            <family val="2"/>
          </rPr>
          <t>Prep</t>
        </r>
        <r>
          <rPr>
            <sz val="12"/>
            <color indexed="81"/>
            <rFont val="Tahoma"/>
            <family val="2"/>
          </rPr>
          <t xml:space="preserve"> and </t>
        </r>
        <r>
          <rPr>
            <b/>
            <sz val="12"/>
            <color indexed="81"/>
            <rFont val="Tahoma"/>
            <family val="2"/>
          </rPr>
          <t>Assigned</t>
        </r>
        <r>
          <rPr>
            <sz val="12"/>
            <color indexed="81"/>
            <rFont val="Tahoma"/>
            <family val="2"/>
          </rPr>
          <t xml:space="preserve"> minutes.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05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05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5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5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500-000005000000}">
      <text>
        <r>
          <rPr>
            <sz val="9"/>
            <color indexed="81"/>
            <rFont val="Tahoma"/>
            <family val="2"/>
          </rPr>
          <t>If any of the blocks below are Assigned Preps, place the number of minutes you see in the "</t>
        </r>
        <r>
          <rPr>
            <b/>
            <sz val="9"/>
            <color indexed="81"/>
            <rFont val="Tahoma"/>
            <family val="2"/>
          </rPr>
          <t>Total Minutes</t>
        </r>
        <r>
          <rPr>
            <sz val="9"/>
            <color indexed="81"/>
            <rFont val="Tahoma"/>
            <family val="2"/>
          </rPr>
          <t>" cell in the empty cell.</t>
        </r>
      </text>
    </comment>
    <comment ref="H3" authorId="0" shapeId="0" xr:uid="{00000000-0006-0000-05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 ref="E40" authorId="0" shapeId="0" xr:uid="{00000000-0006-0000-0500-000007000000}">
      <text>
        <r>
          <rPr>
            <sz val="12"/>
            <color indexed="81"/>
            <rFont val="Tahoma"/>
            <family val="2"/>
          </rPr>
          <t xml:space="preserve">The amount in this cell includes </t>
        </r>
        <r>
          <rPr>
            <b/>
            <u/>
            <sz val="12"/>
            <color indexed="81"/>
            <rFont val="Tahoma"/>
            <family val="2"/>
          </rPr>
          <t>BOTH</t>
        </r>
        <r>
          <rPr>
            <sz val="12"/>
            <color indexed="81"/>
            <rFont val="Tahoma"/>
            <family val="2"/>
          </rPr>
          <t xml:space="preserve"> your </t>
        </r>
        <r>
          <rPr>
            <b/>
            <sz val="12"/>
            <color indexed="81"/>
            <rFont val="Tahoma"/>
            <family val="2"/>
          </rPr>
          <t>Prep</t>
        </r>
        <r>
          <rPr>
            <sz val="12"/>
            <color indexed="81"/>
            <rFont val="Tahoma"/>
            <family val="2"/>
          </rPr>
          <t xml:space="preserve"> and </t>
        </r>
        <r>
          <rPr>
            <b/>
            <sz val="12"/>
            <color indexed="81"/>
            <rFont val="Tahoma"/>
            <family val="2"/>
          </rPr>
          <t>Assigned</t>
        </r>
        <r>
          <rPr>
            <sz val="12"/>
            <color indexed="81"/>
            <rFont val="Tahoma"/>
            <family val="2"/>
          </rPr>
          <t xml:space="preserve"> minutes.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06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06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6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6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600-000005000000}">
      <text>
        <r>
          <rPr>
            <sz val="9"/>
            <color indexed="81"/>
            <rFont val="Tahoma"/>
            <family val="2"/>
          </rPr>
          <t>If any of the blocks below are Assigned Preps, place the number of minutes you see in the "</t>
        </r>
        <r>
          <rPr>
            <b/>
            <sz val="9"/>
            <color indexed="81"/>
            <rFont val="Tahoma"/>
            <family val="2"/>
          </rPr>
          <t>Total Minutes</t>
        </r>
        <r>
          <rPr>
            <sz val="9"/>
            <color indexed="81"/>
            <rFont val="Tahoma"/>
            <family val="2"/>
          </rPr>
          <t>" cell in the empty cell.</t>
        </r>
      </text>
    </comment>
    <comment ref="H3" authorId="0" shapeId="0" xr:uid="{00000000-0006-0000-06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 ref="C4" authorId="0" shapeId="0" xr:uid="{00000000-0006-0000-0600-000007000000}">
      <text>
        <r>
          <rPr>
            <b/>
            <u/>
            <sz val="9"/>
            <color rgb="FF000000"/>
            <rFont val="Tahoma"/>
            <family val="2"/>
          </rPr>
          <t>Supervision Tip:</t>
        </r>
        <r>
          <rPr>
            <b/>
            <sz val="9"/>
            <color rgb="FF000000"/>
            <rFont val="Tahoma"/>
            <family val="2"/>
          </rPr>
          <t xml:space="preserve"> Enter the time you are required to be on supervision.</t>
        </r>
      </text>
    </comment>
    <comment ref="D4" authorId="0" shapeId="0" xr:uid="{00000000-0006-0000-0600-000008000000}">
      <text>
        <r>
          <rPr>
            <b/>
            <u/>
            <sz val="9"/>
            <color indexed="81"/>
            <rFont val="Tahoma"/>
            <family val="2"/>
          </rPr>
          <t>Supervision Tip:</t>
        </r>
        <r>
          <rPr>
            <b/>
            <sz val="9"/>
            <color indexed="81"/>
            <rFont val="Tahoma"/>
            <family val="2"/>
          </rPr>
          <t xml:space="preserve"> Enter the time your assigned supervision ends.</t>
        </r>
      </text>
    </comment>
    <comment ref="C5" authorId="0" shapeId="0" xr:uid="{00000000-0006-0000-0600-000009000000}">
      <text>
        <r>
          <rPr>
            <b/>
            <u/>
            <sz val="9"/>
            <color indexed="81"/>
            <rFont val="Tahoma"/>
            <family val="2"/>
          </rPr>
          <t>Transition/Break Tip:</t>
        </r>
        <r>
          <rPr>
            <b/>
            <sz val="9"/>
            <color indexed="81"/>
            <rFont val="Tahoma"/>
            <family val="2"/>
          </rPr>
          <t xml:space="preserve"> Enter the time you are required to supervise for a transition or break.</t>
        </r>
        <r>
          <rPr>
            <sz val="9"/>
            <color indexed="81"/>
            <rFont val="Tahoma"/>
            <family val="2"/>
          </rPr>
          <t xml:space="preserve">
</t>
        </r>
      </text>
    </comment>
    <comment ref="D5" authorId="0" shapeId="0" xr:uid="{00000000-0006-0000-0600-00000A000000}">
      <text>
        <r>
          <rPr>
            <b/>
            <u/>
            <sz val="9"/>
            <color indexed="81"/>
            <rFont val="Tahoma"/>
            <family val="2"/>
          </rPr>
          <t>Transition/Break Tip:</t>
        </r>
        <r>
          <rPr>
            <b/>
            <sz val="9"/>
            <color indexed="81"/>
            <rFont val="Tahoma"/>
            <family val="2"/>
          </rPr>
          <t xml:space="preserve"> Enter the time your assigned transition/break supervision ends.</t>
        </r>
        <r>
          <rPr>
            <sz val="9"/>
            <color indexed="81"/>
            <rFont val="Tahoma"/>
            <family val="2"/>
          </rPr>
          <t xml:space="preserve">
</t>
        </r>
      </text>
    </comment>
    <comment ref="E40" authorId="0" shapeId="0" xr:uid="{00000000-0006-0000-0600-00000B000000}">
      <text>
        <r>
          <rPr>
            <sz val="12"/>
            <color indexed="81"/>
            <rFont val="Tahoma"/>
            <family val="2"/>
          </rPr>
          <t xml:space="preserve">The amount in this cell includes </t>
        </r>
        <r>
          <rPr>
            <b/>
            <u/>
            <sz val="12"/>
            <color indexed="81"/>
            <rFont val="Tahoma"/>
            <family val="2"/>
          </rPr>
          <t>BOTH</t>
        </r>
        <r>
          <rPr>
            <sz val="12"/>
            <color indexed="81"/>
            <rFont val="Tahoma"/>
            <family val="2"/>
          </rPr>
          <t xml:space="preserve"> your </t>
        </r>
        <r>
          <rPr>
            <b/>
            <sz val="12"/>
            <color indexed="81"/>
            <rFont val="Tahoma"/>
            <family val="2"/>
          </rPr>
          <t>Prep</t>
        </r>
        <r>
          <rPr>
            <sz val="12"/>
            <color indexed="81"/>
            <rFont val="Tahoma"/>
            <family val="2"/>
          </rPr>
          <t xml:space="preserve"> and </t>
        </r>
        <r>
          <rPr>
            <b/>
            <sz val="12"/>
            <color indexed="81"/>
            <rFont val="Tahoma"/>
            <family val="2"/>
          </rPr>
          <t>Assigned</t>
        </r>
        <r>
          <rPr>
            <sz val="12"/>
            <color indexed="81"/>
            <rFont val="Tahoma"/>
            <family val="2"/>
          </rPr>
          <t xml:space="preserve"> minutes.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07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07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7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7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700-000005000000}">
      <text>
        <r>
          <rPr>
            <sz val="9"/>
            <color indexed="81"/>
            <rFont val="Tahoma"/>
            <family val="2"/>
          </rPr>
          <t>If any of the blocks below are Assigned Preps, place the number of minutes you see in the "</t>
        </r>
        <r>
          <rPr>
            <b/>
            <sz val="9"/>
            <color indexed="81"/>
            <rFont val="Tahoma"/>
            <family val="2"/>
          </rPr>
          <t>Total Minutes</t>
        </r>
        <r>
          <rPr>
            <sz val="9"/>
            <color indexed="81"/>
            <rFont val="Tahoma"/>
            <family val="2"/>
          </rPr>
          <t>" cell in the empty cell.</t>
        </r>
      </text>
    </comment>
    <comment ref="H3" authorId="0" shapeId="0" xr:uid="{00000000-0006-0000-07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 ref="C4" authorId="0" shapeId="0" xr:uid="{00000000-0006-0000-0700-000007000000}">
      <text>
        <r>
          <rPr>
            <b/>
            <u/>
            <sz val="9"/>
            <color rgb="FF000000"/>
            <rFont val="Tahoma"/>
            <family val="2"/>
          </rPr>
          <t>Supervision Tip:</t>
        </r>
        <r>
          <rPr>
            <b/>
            <sz val="9"/>
            <color rgb="FF000000"/>
            <rFont val="Tahoma"/>
            <family val="2"/>
          </rPr>
          <t xml:space="preserve"> Enter the time you are required to be on supervision.</t>
        </r>
      </text>
    </comment>
    <comment ref="D4" authorId="0" shapeId="0" xr:uid="{00000000-0006-0000-0700-000008000000}">
      <text>
        <r>
          <rPr>
            <b/>
            <u/>
            <sz val="9"/>
            <color indexed="81"/>
            <rFont val="Tahoma"/>
            <family val="2"/>
          </rPr>
          <t>Supervision Tip:</t>
        </r>
        <r>
          <rPr>
            <b/>
            <sz val="9"/>
            <color indexed="81"/>
            <rFont val="Tahoma"/>
            <family val="2"/>
          </rPr>
          <t xml:space="preserve"> Enter the time your assigned supervision ends.</t>
        </r>
      </text>
    </comment>
    <comment ref="C5" authorId="0" shapeId="0" xr:uid="{00000000-0006-0000-0700-000009000000}">
      <text>
        <r>
          <rPr>
            <b/>
            <u/>
            <sz val="9"/>
            <color indexed="81"/>
            <rFont val="Tahoma"/>
            <family val="2"/>
          </rPr>
          <t>Transition/Break Tip:</t>
        </r>
        <r>
          <rPr>
            <b/>
            <sz val="9"/>
            <color indexed="81"/>
            <rFont val="Tahoma"/>
            <family val="2"/>
          </rPr>
          <t xml:space="preserve"> Enter the time you are required to supervise for a transition or break.</t>
        </r>
        <r>
          <rPr>
            <sz val="9"/>
            <color indexed="81"/>
            <rFont val="Tahoma"/>
            <family val="2"/>
          </rPr>
          <t xml:space="preserve">
</t>
        </r>
      </text>
    </comment>
    <comment ref="D5" authorId="0" shapeId="0" xr:uid="{00000000-0006-0000-0700-00000A000000}">
      <text>
        <r>
          <rPr>
            <b/>
            <u/>
            <sz val="9"/>
            <color indexed="81"/>
            <rFont val="Tahoma"/>
            <family val="2"/>
          </rPr>
          <t>Transition/Break Tip:</t>
        </r>
        <r>
          <rPr>
            <b/>
            <sz val="9"/>
            <color indexed="81"/>
            <rFont val="Tahoma"/>
            <family val="2"/>
          </rPr>
          <t xml:space="preserve"> Enter the time your assigned transition/break supervision ends.</t>
        </r>
        <r>
          <rPr>
            <sz val="9"/>
            <color indexed="81"/>
            <rFont val="Tahoma"/>
            <family val="2"/>
          </rPr>
          <t xml:space="preserve">
</t>
        </r>
      </text>
    </comment>
    <comment ref="E40" authorId="0" shapeId="0" xr:uid="{00000000-0006-0000-0700-00000B000000}">
      <text>
        <r>
          <rPr>
            <sz val="12"/>
            <color indexed="81"/>
            <rFont val="Tahoma"/>
            <family val="2"/>
          </rPr>
          <t xml:space="preserve">The amount in this cell includes </t>
        </r>
        <r>
          <rPr>
            <b/>
            <u/>
            <sz val="12"/>
            <color indexed="81"/>
            <rFont val="Tahoma"/>
            <family val="2"/>
          </rPr>
          <t>BOTH</t>
        </r>
        <r>
          <rPr>
            <sz val="12"/>
            <color indexed="81"/>
            <rFont val="Tahoma"/>
            <family val="2"/>
          </rPr>
          <t xml:space="preserve"> your </t>
        </r>
        <r>
          <rPr>
            <b/>
            <sz val="12"/>
            <color indexed="81"/>
            <rFont val="Tahoma"/>
            <family val="2"/>
          </rPr>
          <t>Prep</t>
        </r>
        <r>
          <rPr>
            <sz val="12"/>
            <color indexed="81"/>
            <rFont val="Tahoma"/>
            <family val="2"/>
          </rPr>
          <t xml:space="preserve"> and </t>
        </r>
        <r>
          <rPr>
            <b/>
            <sz val="12"/>
            <color indexed="81"/>
            <rFont val="Tahoma"/>
            <family val="2"/>
          </rPr>
          <t>Assigned</t>
        </r>
        <r>
          <rPr>
            <sz val="12"/>
            <color indexed="81"/>
            <rFont val="Tahoma"/>
            <family val="2"/>
          </rPr>
          <t xml:space="preserve"> minutes.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08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08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8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8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800-000005000000}">
      <text>
        <r>
          <rPr>
            <sz val="9"/>
            <color indexed="81"/>
            <rFont val="Tahoma"/>
            <family val="2"/>
          </rPr>
          <t>If any of the blocks below are Assigned Preps, place the number of minutes you see in the "</t>
        </r>
        <r>
          <rPr>
            <b/>
            <sz val="9"/>
            <color indexed="81"/>
            <rFont val="Tahoma"/>
            <family val="2"/>
          </rPr>
          <t>Total Minutes</t>
        </r>
        <r>
          <rPr>
            <sz val="9"/>
            <color indexed="81"/>
            <rFont val="Tahoma"/>
            <family val="2"/>
          </rPr>
          <t>" cell in the empty cell.</t>
        </r>
      </text>
    </comment>
    <comment ref="H3" authorId="0" shapeId="0" xr:uid="{00000000-0006-0000-08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 ref="C4" authorId="0" shapeId="0" xr:uid="{00000000-0006-0000-0800-000007000000}">
      <text>
        <r>
          <rPr>
            <b/>
            <u/>
            <sz val="9"/>
            <color rgb="FF000000"/>
            <rFont val="Tahoma"/>
            <family val="2"/>
          </rPr>
          <t>Supervision Tip:</t>
        </r>
        <r>
          <rPr>
            <b/>
            <sz val="9"/>
            <color rgb="FF000000"/>
            <rFont val="Tahoma"/>
            <family val="2"/>
          </rPr>
          <t xml:space="preserve"> Enter the time you are required to be on supervision.</t>
        </r>
      </text>
    </comment>
    <comment ref="D4" authorId="0" shapeId="0" xr:uid="{00000000-0006-0000-0800-000008000000}">
      <text>
        <r>
          <rPr>
            <b/>
            <u/>
            <sz val="9"/>
            <color indexed="81"/>
            <rFont val="Tahoma"/>
            <family val="2"/>
          </rPr>
          <t>Supervision Tip:</t>
        </r>
        <r>
          <rPr>
            <b/>
            <sz val="9"/>
            <color indexed="81"/>
            <rFont val="Tahoma"/>
            <family val="2"/>
          </rPr>
          <t xml:space="preserve"> Enter the time your assigned supervision ends.</t>
        </r>
      </text>
    </comment>
    <comment ref="C5" authorId="0" shapeId="0" xr:uid="{00000000-0006-0000-0800-000009000000}">
      <text>
        <r>
          <rPr>
            <b/>
            <u/>
            <sz val="9"/>
            <color indexed="81"/>
            <rFont val="Tahoma"/>
            <family val="2"/>
          </rPr>
          <t>Transition/Break Tip:</t>
        </r>
        <r>
          <rPr>
            <b/>
            <sz val="9"/>
            <color indexed="81"/>
            <rFont val="Tahoma"/>
            <family val="2"/>
          </rPr>
          <t xml:space="preserve"> Enter the time you are required to supervise for a transition or break.</t>
        </r>
        <r>
          <rPr>
            <sz val="9"/>
            <color indexed="81"/>
            <rFont val="Tahoma"/>
            <family val="2"/>
          </rPr>
          <t xml:space="preserve">
</t>
        </r>
      </text>
    </comment>
    <comment ref="D5" authorId="0" shapeId="0" xr:uid="{00000000-0006-0000-0800-00000A000000}">
      <text>
        <r>
          <rPr>
            <b/>
            <u/>
            <sz val="9"/>
            <color indexed="81"/>
            <rFont val="Tahoma"/>
            <family val="2"/>
          </rPr>
          <t>Transition/Break Tip:</t>
        </r>
        <r>
          <rPr>
            <b/>
            <sz val="9"/>
            <color indexed="81"/>
            <rFont val="Tahoma"/>
            <family val="2"/>
          </rPr>
          <t xml:space="preserve"> Enter the time your assigned transition/break supervision ends.</t>
        </r>
        <r>
          <rPr>
            <sz val="9"/>
            <color indexed="81"/>
            <rFont val="Tahoma"/>
            <family val="2"/>
          </rPr>
          <t xml:space="preserve">
</t>
        </r>
      </text>
    </comment>
    <comment ref="E40" authorId="0" shapeId="0" xr:uid="{00000000-0006-0000-0800-00000B000000}">
      <text>
        <r>
          <rPr>
            <sz val="12"/>
            <color indexed="81"/>
            <rFont val="Tahoma"/>
            <family val="2"/>
          </rPr>
          <t xml:space="preserve">The amount in this cell includes </t>
        </r>
        <r>
          <rPr>
            <b/>
            <u/>
            <sz val="12"/>
            <color indexed="81"/>
            <rFont val="Tahoma"/>
            <family val="2"/>
          </rPr>
          <t>BOTH</t>
        </r>
        <r>
          <rPr>
            <sz val="12"/>
            <color indexed="81"/>
            <rFont val="Tahoma"/>
            <family val="2"/>
          </rPr>
          <t xml:space="preserve"> your </t>
        </r>
        <r>
          <rPr>
            <b/>
            <sz val="12"/>
            <color indexed="81"/>
            <rFont val="Tahoma"/>
            <family val="2"/>
          </rPr>
          <t>Prep</t>
        </r>
        <r>
          <rPr>
            <sz val="12"/>
            <color indexed="81"/>
            <rFont val="Tahoma"/>
            <family val="2"/>
          </rPr>
          <t xml:space="preserve"> and </t>
        </r>
        <r>
          <rPr>
            <b/>
            <sz val="12"/>
            <color indexed="81"/>
            <rFont val="Tahoma"/>
            <family val="2"/>
          </rPr>
          <t>Assigned</t>
        </r>
        <r>
          <rPr>
            <sz val="12"/>
            <color indexed="81"/>
            <rFont val="Tahoma"/>
            <family val="2"/>
          </rPr>
          <t xml:space="preserve"> minutes.</t>
        </r>
      </text>
    </comment>
  </commentList>
</comments>
</file>

<file path=xl/sharedStrings.xml><?xml version="1.0" encoding="utf-8"?>
<sst xmlns="http://schemas.openxmlformats.org/spreadsheetml/2006/main" count="769" uniqueCount="144">
  <si>
    <t xml:space="preserve"> </t>
  </si>
  <si>
    <t>Start Time</t>
  </si>
  <si>
    <t>End Time</t>
  </si>
  <si>
    <t>Block/Transition/Break</t>
  </si>
  <si>
    <t>Block 1</t>
  </si>
  <si>
    <t>Block 2</t>
  </si>
  <si>
    <t>Block 3</t>
  </si>
  <si>
    <t>Transition/Break</t>
  </si>
  <si>
    <t>Block 4</t>
  </si>
  <si>
    <t>Block 6</t>
  </si>
  <si>
    <t>Lunch Supervision</t>
  </si>
  <si>
    <t>Block 7</t>
  </si>
  <si>
    <t>Block 8</t>
  </si>
  <si>
    <t>Block 9</t>
  </si>
  <si>
    <t>Block 10</t>
  </si>
  <si>
    <t>After School Supervision</t>
  </si>
  <si>
    <t>PM Recess Supervision</t>
  </si>
  <si>
    <t>Total Minutes</t>
  </si>
  <si>
    <t>Lunch Recess Supervision</t>
  </si>
  <si>
    <t>Minutes</t>
  </si>
  <si>
    <t>DAY</t>
  </si>
  <si>
    <t>Day 6</t>
  </si>
  <si>
    <t>Return to Main</t>
  </si>
  <si>
    <t>Wednesday  |  Day 3</t>
  </si>
  <si>
    <t>MONDAY  |  DAY 1</t>
  </si>
  <si>
    <t>THURSDAY  |  DAY 4</t>
  </si>
  <si>
    <t>TUESDAY  |  DAY 2</t>
  </si>
  <si>
    <t>FRIDAY  |  DAY 5</t>
  </si>
  <si>
    <t>DAY 6</t>
  </si>
  <si>
    <t>Monday  |  Day 1</t>
  </si>
  <si>
    <t>Tuesday  |  Day 2</t>
  </si>
  <si>
    <t>Thursday  |  Day 4</t>
  </si>
  <si>
    <t>Friday  |  Day 5</t>
  </si>
  <si>
    <t>Instructional Minutes</t>
  </si>
  <si>
    <t>Date(s)</t>
  </si>
  <si>
    <t>School Name:</t>
  </si>
  <si>
    <t>FTE</t>
  </si>
  <si>
    <t>Teacher Details:</t>
  </si>
  <si>
    <r>
      <t xml:space="preserve">Assignable Time Calculation Sheet - </t>
    </r>
    <r>
      <rPr>
        <b/>
        <sz val="24"/>
        <color theme="4"/>
        <rFont val="Tahoma"/>
        <family val="2"/>
        <scheme val="major"/>
      </rPr>
      <t>AUGUST</t>
    </r>
  </si>
  <si>
    <t>Total Assignable Hours Hours REMAINING</t>
  </si>
  <si>
    <r>
      <t xml:space="preserve">Assignable Time Calculation Sheet - </t>
    </r>
    <r>
      <rPr>
        <b/>
        <sz val="24"/>
        <color theme="4"/>
        <rFont val="Tahoma"/>
        <family val="2"/>
        <scheme val="major"/>
      </rPr>
      <t>SEPTEMBER</t>
    </r>
  </si>
  <si>
    <t>September</t>
  </si>
  <si>
    <t>October</t>
  </si>
  <si>
    <t>November</t>
  </si>
  <si>
    <t>December</t>
  </si>
  <si>
    <t>January</t>
  </si>
  <si>
    <t>February</t>
  </si>
  <si>
    <t>March</t>
  </si>
  <si>
    <t>April</t>
  </si>
  <si>
    <t>May</t>
  </si>
  <si>
    <t>June</t>
  </si>
  <si>
    <t>August</t>
  </si>
  <si>
    <t>Today's Instructional Time</t>
  </si>
  <si>
    <t>Today's Assignable Time</t>
  </si>
  <si>
    <t>SELF CALCULATING</t>
  </si>
  <si>
    <t>Annualized Instructional Time</t>
  </si>
  <si>
    <t>Annualized Assignable Time</t>
  </si>
  <si>
    <t>Total Annualized Instructional Time</t>
  </si>
  <si>
    <t>Time Before School (mins)</t>
  </si>
  <si>
    <t>Other Assigned Duties (mins)</t>
  </si>
  <si>
    <t>Time After School     (mins)</t>
  </si>
  <si>
    <t>Assigned Minutes</t>
  </si>
  <si>
    <t>Total Instructional</t>
  </si>
  <si>
    <t>Total Assignable</t>
  </si>
  <si>
    <t>Today's Total Time</t>
  </si>
  <si>
    <t>WEDNESDAY | DAY 3</t>
  </si>
  <si>
    <t>Note For Other Assigned Duties</t>
  </si>
  <si>
    <t>Total Assigned Time Worked (MINs)</t>
  </si>
  <si>
    <t>Total Assigned Time Worked (HRs)</t>
  </si>
  <si>
    <t>Total Additional Assignable Hours Hours to Date</t>
  </si>
  <si>
    <t>MINS</t>
  </si>
  <si>
    <t>HRS</t>
  </si>
  <si>
    <t>Click on the cell below to move to a month to add any Other Assignable Time.</t>
  </si>
  <si>
    <t>Number of Occurences For Day</t>
  </si>
  <si>
    <t>Total Assignable Minutes</t>
  </si>
  <si>
    <r>
      <t xml:space="preserve">Assignable Time Calculation Sheet - </t>
    </r>
    <r>
      <rPr>
        <b/>
        <sz val="24"/>
        <color theme="4"/>
        <rFont val="Tahoma"/>
        <family val="2"/>
        <scheme val="major"/>
      </rPr>
      <t>OCTOBER</t>
    </r>
  </si>
  <si>
    <r>
      <t xml:space="preserve">Assignable Time Calculation Sheet - </t>
    </r>
    <r>
      <rPr>
        <b/>
        <sz val="24"/>
        <color theme="4"/>
        <rFont val="Tahoma"/>
        <family val="2"/>
        <scheme val="major"/>
      </rPr>
      <t>NOVEMBER</t>
    </r>
  </si>
  <si>
    <r>
      <t xml:space="preserve">Assignable Time Calculation Sheet - </t>
    </r>
    <r>
      <rPr>
        <b/>
        <sz val="24"/>
        <color theme="4"/>
        <rFont val="Tahoma"/>
        <family val="2"/>
        <scheme val="major"/>
      </rPr>
      <t>DECEMBER</t>
    </r>
  </si>
  <si>
    <r>
      <t xml:space="preserve">Assignable Time Calculation Sheet - </t>
    </r>
    <r>
      <rPr>
        <b/>
        <sz val="24"/>
        <color theme="4"/>
        <rFont val="Tahoma"/>
        <family val="2"/>
        <scheme val="major"/>
      </rPr>
      <t>JANUARY</t>
    </r>
  </si>
  <si>
    <r>
      <t xml:space="preserve">Assignable Time Calculation Sheet - </t>
    </r>
    <r>
      <rPr>
        <b/>
        <sz val="24"/>
        <color theme="4"/>
        <rFont val="Tahoma"/>
        <family val="2"/>
        <scheme val="major"/>
      </rPr>
      <t>FEBRUARY</t>
    </r>
  </si>
  <si>
    <r>
      <t xml:space="preserve">Assignable Time Calculation Sheet - </t>
    </r>
    <r>
      <rPr>
        <b/>
        <sz val="24"/>
        <color theme="4"/>
        <rFont val="Tahoma"/>
        <family val="2"/>
        <scheme val="major"/>
      </rPr>
      <t>MARCH</t>
    </r>
  </si>
  <si>
    <r>
      <t xml:space="preserve">Assignable Time Calculation Sheet - </t>
    </r>
    <r>
      <rPr>
        <b/>
        <sz val="24"/>
        <color theme="4"/>
        <rFont val="Tahoma"/>
        <family val="2"/>
        <scheme val="major"/>
      </rPr>
      <t>APRIL</t>
    </r>
  </si>
  <si>
    <r>
      <t xml:space="preserve">Assignable Time Calculation Sheet - </t>
    </r>
    <r>
      <rPr>
        <b/>
        <sz val="24"/>
        <color theme="4"/>
        <rFont val="Tahoma"/>
        <family val="2"/>
        <scheme val="major"/>
      </rPr>
      <t>MAY</t>
    </r>
  </si>
  <si>
    <r>
      <t xml:space="preserve">Assignable Time Calculation Sheet - </t>
    </r>
    <r>
      <rPr>
        <b/>
        <sz val="24"/>
        <color theme="4"/>
        <rFont val="Tahoma"/>
        <family val="2"/>
        <scheme val="major"/>
      </rPr>
      <t>JUNE</t>
    </r>
  </si>
  <si>
    <t>Average FTE</t>
  </si>
  <si>
    <t>Total Annualized Assignable Time</t>
  </si>
  <si>
    <t>MY Total Possible Assignable Hours</t>
  </si>
  <si>
    <t>Early Dismissal 1</t>
  </si>
  <si>
    <t>Early Dismissal 2</t>
  </si>
  <si>
    <t>AM Supervision</t>
  </si>
  <si>
    <t>Recess Supervision</t>
  </si>
  <si>
    <t>Block 5</t>
  </si>
  <si>
    <t>LABOUR DAY</t>
  </si>
  <si>
    <t>THANKSGIVING</t>
  </si>
  <si>
    <t>VICTORIA DAY</t>
  </si>
  <si>
    <t>Place your pointer here for instructions.</t>
  </si>
  <si>
    <t>Morning Prayer</t>
  </si>
  <si>
    <t>PREP      Minutes</t>
  </si>
  <si>
    <t>Block 11</t>
  </si>
  <si>
    <t>Extra Day A</t>
  </si>
  <si>
    <t>Extra Day B</t>
  </si>
  <si>
    <t>Extra Day C</t>
  </si>
  <si>
    <t>Annualized Assignable Minutes</t>
  </si>
  <si>
    <t>Annualized Instructional Minutes</t>
  </si>
  <si>
    <t>Total Additional Instructional Hours for this Month</t>
  </si>
  <si>
    <t>Additional Instructional Time Assigned (mins)</t>
  </si>
  <si>
    <t>Total Additional Instructional Time (Mins)</t>
  </si>
  <si>
    <t>Christmas Break</t>
  </si>
  <si>
    <t>Total Assignable            Time</t>
  </si>
  <si>
    <t>TOTAL</t>
  </si>
  <si>
    <t>Prep Time that was Assigned (not as instructional) (mins)</t>
  </si>
  <si>
    <t>Total Additional Instructional Time</t>
  </si>
  <si>
    <r>
      <t xml:space="preserve">Assignable Time Calculation Sheet - </t>
    </r>
    <r>
      <rPr>
        <b/>
        <sz val="24"/>
        <color theme="4"/>
        <rFont val="Tahoma"/>
        <family val="2"/>
        <scheme val="major"/>
      </rPr>
      <t>JULY</t>
    </r>
  </si>
  <si>
    <t>July</t>
  </si>
  <si>
    <t>Total Assignable Hours for this Month (not incl. added instruc.)</t>
  </si>
  <si>
    <t>Total Annual Assignable Hours Remaining at Month End</t>
  </si>
  <si>
    <t>MY Total Possible Assignable Hours Remaining</t>
  </si>
  <si>
    <t>Total Annualized Assigned Time     (In the Timetable)</t>
  </si>
  <si>
    <t>Total Other Assigned Hours (In the Months)</t>
  </si>
  <si>
    <t>Total Annualized Assignable Time Remaining</t>
  </si>
  <si>
    <t>MON | Day 1</t>
  </si>
  <si>
    <t>TUE | Day 2</t>
  </si>
  <si>
    <t>WED | Day 3</t>
  </si>
  <si>
    <t>THU | Day 4</t>
  </si>
  <si>
    <t>FRI | Day 5</t>
  </si>
  <si>
    <t xml:space="preserve">Day 6 </t>
  </si>
  <si>
    <t>Early Out 1</t>
  </si>
  <si>
    <t xml:space="preserve">Early Out 2 </t>
  </si>
  <si>
    <t>Typical FT Teacher Assignable Hours</t>
  </si>
  <si>
    <t>Family Day</t>
  </si>
  <si>
    <t>Good Friday</t>
  </si>
  <si>
    <t>Easter Monday</t>
  </si>
  <si>
    <t>Type Teacher Name</t>
  </si>
  <si>
    <t>Type School Name</t>
  </si>
  <si>
    <t>Typical FT Teacher Assignable Time:</t>
  </si>
  <si>
    <t>Work SUMMARY</t>
  </si>
  <si>
    <t xml:space="preserve">Hours of </t>
  </si>
  <si>
    <r>
      <t>Place your pointer here for</t>
    </r>
    <r>
      <rPr>
        <b/>
        <u/>
        <sz val="12"/>
        <color theme="1" tint="0.34998626667073579"/>
        <rFont val="Verdana"/>
        <family val="2"/>
        <scheme val="minor"/>
      </rPr>
      <t xml:space="preserve"> tips and information</t>
    </r>
    <r>
      <rPr>
        <b/>
        <sz val="12"/>
        <color theme="1" tint="0.34998626667073579"/>
        <rFont val="Verdana"/>
        <family val="2"/>
        <scheme val="minor"/>
      </rPr>
      <t>.</t>
    </r>
  </si>
  <si>
    <r>
      <t xml:space="preserve">Place your pointer here for </t>
    </r>
    <r>
      <rPr>
        <b/>
        <u/>
        <sz val="12"/>
        <color theme="1" tint="0.34998626667073579"/>
        <rFont val="Verdana"/>
        <family val="2"/>
        <scheme val="minor"/>
      </rPr>
      <t>step by step instructions</t>
    </r>
    <r>
      <rPr>
        <b/>
        <sz val="12"/>
        <color theme="1" tint="0.34998626667073579"/>
        <rFont val="Verdana"/>
        <family val="2"/>
        <scheme val="minor"/>
      </rPr>
      <t>.</t>
    </r>
  </si>
  <si>
    <t>Canada Day</t>
  </si>
  <si>
    <t>Typical Assign FTE</t>
  </si>
  <si>
    <t>TOTAL Instructional Time (HRS) -----&gt;</t>
  </si>
  <si>
    <t>HRS Remaining</t>
  </si>
  <si>
    <t>Type 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</si>
</sst>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409]h:mm\ AM/PM;@"/>
    <numFmt numFmtId="165" formatCode="m/d/yy;@"/>
    <numFmt numFmtId="166" formatCode="[&lt;=9999999]###\-####;\(###\)\ ###\-####"/>
    <numFmt numFmtId="167" formatCode="0.000"/>
    <numFmt numFmtId="168" formatCode="ddd/yyyy/mm/dd"/>
    <numFmt numFmtId="169" formatCode="#,##0.00_ ;\-#,##0.00\ "/>
    <numFmt numFmtId="170" formatCode="#,##0.0000"/>
    <numFmt numFmtId="171" formatCode="#,##0.0_ ;\-#,##0.0\ "/>
  </numFmts>
  <fonts count="83" x14ac:knownFonts="1">
    <font>
      <sz val="10"/>
      <color theme="1" tint="0.34998626667073579"/>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2"/>
      <color theme="1"/>
      <name val="Verdana"/>
      <family val="2"/>
      <scheme val="minor"/>
    </font>
    <font>
      <sz val="11"/>
      <color theme="1"/>
      <name val="Verdana"/>
      <family val="2"/>
      <scheme val="minor"/>
    </font>
    <font>
      <sz val="12"/>
      <color theme="1" tint="0.34998626667073579"/>
      <name val="Verdana"/>
      <family val="2"/>
      <scheme val="minor"/>
    </font>
    <font>
      <sz val="9"/>
      <color indexed="81"/>
      <name val="Tahoma"/>
      <family val="2"/>
    </font>
    <font>
      <b/>
      <sz val="9"/>
      <color indexed="81"/>
      <name val="Tahoma"/>
      <family val="2"/>
    </font>
    <font>
      <sz val="12"/>
      <color theme="0"/>
      <name val="Verdana"/>
      <family val="2"/>
      <scheme val="minor"/>
    </font>
    <font>
      <b/>
      <sz val="30"/>
      <color theme="1" tint="0.34998626667073579"/>
      <name val="Tahoma"/>
      <family val="2"/>
      <scheme val="major"/>
    </font>
    <font>
      <b/>
      <sz val="18"/>
      <color theme="1" tint="0.34998626667073579"/>
      <name val="Tahoma"/>
      <family val="2"/>
      <scheme val="major"/>
    </font>
    <font>
      <b/>
      <u/>
      <sz val="9"/>
      <color indexed="81"/>
      <name val="Tahoma"/>
      <family val="2"/>
    </font>
    <font>
      <b/>
      <sz val="18"/>
      <color theme="1" tint="0.34998626667073579"/>
      <name val="Verdana"/>
      <family val="2"/>
      <scheme val="minor"/>
    </font>
    <font>
      <b/>
      <sz val="12"/>
      <color theme="1" tint="0.34998626667073579"/>
      <name val="Verdana"/>
      <family val="2"/>
      <scheme val="minor"/>
    </font>
    <font>
      <b/>
      <sz val="12"/>
      <color theme="0"/>
      <name val="Verdana"/>
      <family val="2"/>
      <scheme val="minor"/>
    </font>
    <font>
      <u/>
      <sz val="10"/>
      <color theme="10"/>
      <name val="Verdana"/>
      <family val="2"/>
      <scheme val="minor"/>
    </font>
    <font>
      <sz val="20"/>
      <color theme="4"/>
      <name val="Verdana"/>
      <family val="2"/>
      <scheme val="minor"/>
    </font>
    <font>
      <sz val="12"/>
      <color theme="4"/>
      <name val="Tahoma"/>
      <family val="2"/>
      <scheme val="major"/>
    </font>
    <font>
      <b/>
      <sz val="12"/>
      <color theme="1"/>
      <name val="Verdana"/>
      <family val="2"/>
      <scheme val="minor"/>
    </font>
    <font>
      <sz val="24"/>
      <color theme="4"/>
      <name val="Tahoma"/>
      <family val="2"/>
      <scheme val="major"/>
    </font>
    <font>
      <b/>
      <sz val="24"/>
      <color theme="4"/>
      <name val="Tahoma"/>
      <family val="2"/>
      <scheme val="major"/>
    </font>
    <font>
      <b/>
      <sz val="16"/>
      <color theme="1" tint="0.34998626667073579"/>
      <name val="Verdana"/>
      <family val="2"/>
      <scheme val="minor"/>
    </font>
    <font>
      <b/>
      <u/>
      <sz val="16"/>
      <color theme="10"/>
      <name val="Verdana"/>
      <family val="2"/>
      <scheme val="minor"/>
    </font>
    <font>
      <b/>
      <sz val="12"/>
      <name val="Tahoma"/>
      <family val="2"/>
      <scheme val="major"/>
    </font>
    <font>
      <b/>
      <sz val="28"/>
      <color theme="1" tint="0.34998626667073579"/>
      <name val="Tahoma"/>
      <family val="2"/>
      <scheme val="major"/>
    </font>
    <font>
      <b/>
      <sz val="12"/>
      <color theme="1"/>
      <name val="Tahoma"/>
      <family val="2"/>
      <scheme val="major"/>
    </font>
    <font>
      <sz val="12"/>
      <color indexed="81"/>
      <name val="Tahoma"/>
      <family val="2"/>
    </font>
    <font>
      <b/>
      <sz val="12"/>
      <color indexed="81"/>
      <name val="Tahoma"/>
      <family val="2"/>
    </font>
    <font>
      <b/>
      <sz val="11"/>
      <color indexed="81"/>
      <name val="Tahoma"/>
      <family val="2"/>
    </font>
    <font>
      <sz val="11"/>
      <color indexed="81"/>
      <name val="Tahoma"/>
      <family val="2"/>
    </font>
    <font>
      <b/>
      <i/>
      <sz val="12"/>
      <color theme="1" tint="0.34998626667073579"/>
      <name val="Verdana"/>
      <family val="2"/>
      <scheme val="minor"/>
    </font>
    <font>
      <b/>
      <i/>
      <u/>
      <sz val="11"/>
      <color indexed="81"/>
      <name val="Tahoma"/>
      <family val="2"/>
    </font>
    <font>
      <b/>
      <u/>
      <sz val="11"/>
      <color indexed="81"/>
      <name val="Tahoma"/>
      <family val="2"/>
    </font>
    <font>
      <u/>
      <sz val="14"/>
      <color theme="10"/>
      <name val="Verdana"/>
      <family val="2"/>
      <scheme val="minor"/>
    </font>
    <font>
      <b/>
      <sz val="14"/>
      <color theme="0"/>
      <name val="Verdana"/>
      <family val="2"/>
      <scheme val="minor"/>
    </font>
    <font>
      <sz val="14"/>
      <name val="Verdana"/>
      <family val="2"/>
      <scheme val="minor"/>
    </font>
    <font>
      <b/>
      <sz val="22"/>
      <color theme="0"/>
      <name val="Verdana"/>
      <family val="2"/>
      <scheme val="minor"/>
    </font>
    <font>
      <sz val="14"/>
      <color theme="1"/>
      <name val="Verdana"/>
      <family val="2"/>
      <scheme val="minor"/>
    </font>
    <font>
      <sz val="13"/>
      <color theme="1"/>
      <name val="Verdana"/>
      <family val="2"/>
      <scheme val="minor"/>
    </font>
    <font>
      <b/>
      <sz val="18"/>
      <name val="Tahoma"/>
      <family val="2"/>
      <scheme val="major"/>
    </font>
    <font>
      <b/>
      <i/>
      <sz val="14"/>
      <name val="Verdana"/>
      <family val="2"/>
      <scheme val="minor"/>
    </font>
    <font>
      <u/>
      <sz val="14"/>
      <name val="Verdana"/>
      <family val="2"/>
      <scheme val="minor"/>
    </font>
    <font>
      <b/>
      <i/>
      <sz val="14"/>
      <color theme="0"/>
      <name val="Verdana"/>
      <family val="2"/>
      <scheme val="minor"/>
    </font>
    <font>
      <b/>
      <sz val="28"/>
      <name val="Tahoma"/>
      <family val="2"/>
      <scheme val="major"/>
    </font>
    <font>
      <b/>
      <sz val="25"/>
      <name val="Tahoma"/>
      <family val="2"/>
      <scheme val="major"/>
    </font>
    <font>
      <u/>
      <sz val="10"/>
      <color theme="11"/>
      <name val="Verdana"/>
      <family val="2"/>
      <scheme val="minor"/>
    </font>
    <font>
      <b/>
      <sz val="11"/>
      <color theme="1"/>
      <name val="Verdana"/>
      <family val="2"/>
      <scheme val="minor"/>
    </font>
    <font>
      <b/>
      <sz val="22"/>
      <color theme="1" tint="0.34998626667073579"/>
      <name val="Verdana"/>
      <family val="2"/>
      <scheme val="minor"/>
    </font>
    <font>
      <sz val="10"/>
      <color rgb="FF595959"/>
      <name val="Verdana"/>
      <family val="2"/>
      <scheme val="minor"/>
    </font>
    <font>
      <sz val="10"/>
      <color theme="1"/>
      <name val="Verdana"/>
      <family val="2"/>
      <scheme val="minor"/>
    </font>
    <font>
      <b/>
      <i/>
      <sz val="10"/>
      <color theme="1"/>
      <name val="Verdana"/>
      <family val="2"/>
      <scheme val="minor"/>
    </font>
    <font>
      <b/>
      <sz val="14"/>
      <color indexed="81"/>
      <name val="Tahoma"/>
      <family val="2"/>
    </font>
    <font>
      <sz val="14"/>
      <color indexed="81"/>
      <name val="Tahoma"/>
      <family val="2"/>
    </font>
    <font>
      <b/>
      <u/>
      <sz val="14"/>
      <color indexed="81"/>
      <name val="Tahoma"/>
      <family val="2"/>
    </font>
    <font>
      <b/>
      <i/>
      <sz val="14"/>
      <color indexed="81"/>
      <name val="Tahoma"/>
      <family val="2"/>
    </font>
    <font>
      <b/>
      <sz val="14"/>
      <color indexed="81"/>
      <name val="Calibri"/>
      <family val="2"/>
    </font>
    <font>
      <sz val="14"/>
      <color indexed="81"/>
      <name val="Calibri"/>
      <family val="2"/>
    </font>
    <font>
      <b/>
      <u/>
      <sz val="12"/>
      <color indexed="81"/>
      <name val="Tahoma"/>
      <family val="2"/>
    </font>
    <font>
      <b/>
      <sz val="24"/>
      <name val="Tahoma"/>
      <family val="2"/>
      <scheme val="major"/>
    </font>
    <font>
      <b/>
      <sz val="14"/>
      <color theme="1"/>
      <name val="Verdana"/>
      <family val="2"/>
      <scheme val="minor"/>
    </font>
    <font>
      <b/>
      <sz val="16"/>
      <color theme="1"/>
      <name val="Verdana"/>
      <family val="2"/>
      <scheme val="minor"/>
    </font>
    <font>
      <b/>
      <sz val="22"/>
      <color rgb="FFFFFF00"/>
      <name val="Verdana"/>
      <family val="2"/>
      <scheme val="minor"/>
    </font>
    <font>
      <u/>
      <sz val="16"/>
      <color theme="10"/>
      <name val="Verdana"/>
      <family val="2"/>
      <scheme val="minor"/>
    </font>
    <font>
      <b/>
      <sz val="16"/>
      <name val="Verdana"/>
      <family val="2"/>
      <scheme val="minor"/>
    </font>
    <font>
      <b/>
      <sz val="14"/>
      <name val="Tahoma"/>
      <family val="2"/>
    </font>
    <font>
      <b/>
      <sz val="24"/>
      <name val="Tahoma"/>
      <family val="2"/>
    </font>
    <font>
      <u/>
      <sz val="14"/>
      <color theme="3" tint="0.39997558519241921"/>
      <name val="Verdana"/>
      <family val="2"/>
      <scheme val="minor"/>
    </font>
    <font>
      <b/>
      <i/>
      <sz val="22"/>
      <color rgb="FFFFFF00"/>
      <name val="Verdana"/>
      <family val="2"/>
      <scheme val="minor"/>
    </font>
    <font>
      <b/>
      <sz val="26"/>
      <color rgb="FFFFFF00"/>
      <name val="Verdana"/>
      <family val="2"/>
      <scheme val="minor"/>
    </font>
    <font>
      <b/>
      <sz val="18"/>
      <name val="Tahoma"/>
      <family val="2"/>
    </font>
    <font>
      <b/>
      <sz val="36"/>
      <color theme="1" tint="0.34998626667073579"/>
      <name val="Tahoma"/>
      <family val="2"/>
      <scheme val="major"/>
    </font>
    <font>
      <b/>
      <sz val="22"/>
      <name val="Tahoma"/>
      <family val="2"/>
      <scheme val="major"/>
    </font>
    <font>
      <b/>
      <sz val="22"/>
      <name val="Verdana"/>
      <family val="2"/>
      <scheme val="minor"/>
    </font>
    <font>
      <b/>
      <u/>
      <sz val="12"/>
      <color theme="1" tint="0.34998626667073579"/>
      <name val="Verdana"/>
      <family val="2"/>
      <scheme val="minor"/>
    </font>
    <font>
      <b/>
      <sz val="18"/>
      <color indexed="81"/>
      <name val="Tahoma"/>
      <family val="2"/>
    </font>
    <font>
      <sz val="18"/>
      <color indexed="81"/>
      <name val="Tahoma"/>
      <family val="2"/>
    </font>
    <font>
      <b/>
      <u/>
      <sz val="18"/>
      <color indexed="81"/>
      <name val="Tahoma"/>
      <family val="2"/>
    </font>
    <font>
      <b/>
      <i/>
      <sz val="18"/>
      <color indexed="81"/>
      <name val="Tahoma"/>
      <family val="2"/>
    </font>
    <font>
      <b/>
      <sz val="28"/>
      <name val="Verdana"/>
      <family val="2"/>
      <scheme val="minor"/>
    </font>
    <font>
      <b/>
      <u/>
      <sz val="9"/>
      <color rgb="FF000000"/>
      <name val="Tahoma"/>
      <family val="2"/>
    </font>
    <font>
      <b/>
      <sz val="9"/>
      <color rgb="FF000000"/>
      <name val="Tahoma"/>
      <family val="2"/>
    </font>
    <font>
      <sz val="9"/>
      <color rgb="FF000000"/>
      <name val="Tahoma"/>
      <family val="2"/>
    </font>
  </fonts>
  <fills count="38">
    <fill>
      <patternFill patternType="none"/>
    </fill>
    <fill>
      <patternFill patternType="gray125"/>
    </fill>
    <fill>
      <patternFill patternType="solid">
        <fgColor theme="1" tint="0.34998626667073579"/>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5" tint="0.3999450666829432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rgb="FF00B0F0"/>
        <bgColor indexed="64"/>
      </patternFill>
    </fill>
    <fill>
      <patternFill patternType="solid">
        <fgColor theme="0" tint="-0.499984740745262"/>
        <bgColor indexed="64"/>
      </patternFill>
    </fill>
    <fill>
      <patternFill patternType="solid">
        <fgColor rgb="FFFFFF00"/>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rgb="FFFABF8F"/>
        <bgColor rgb="FF000000"/>
      </patternFill>
    </fill>
    <fill>
      <patternFill patternType="solid">
        <fgColor rgb="FFDA9694"/>
        <bgColor rgb="FF000000"/>
      </patternFill>
    </fill>
    <fill>
      <patternFill patternType="solid">
        <fgColor rgb="FF92CDDC"/>
        <bgColor rgb="FF000000"/>
      </patternFill>
    </fill>
    <fill>
      <patternFill patternType="solid">
        <fgColor rgb="FFB1A0C7"/>
        <bgColor rgb="FF000000"/>
      </patternFill>
    </fill>
    <fill>
      <patternFill patternType="solid">
        <fgColor rgb="FFC4D79B"/>
        <bgColor rgb="FF000000"/>
      </patternFill>
    </fill>
    <fill>
      <patternFill patternType="solid">
        <fgColor rgb="FF95B3D7"/>
        <bgColor rgb="FF000000"/>
      </patternFill>
    </fill>
    <fill>
      <patternFill patternType="solid">
        <fgColor theme="2"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C000"/>
        <bgColor indexed="64"/>
      </patternFill>
    </fill>
    <fill>
      <patternFill patternType="solid">
        <fgColor rgb="FF00B0F0"/>
        <bgColor rgb="FF00B0F0"/>
      </patternFill>
    </fill>
    <fill>
      <patternFill patternType="solid">
        <fgColor theme="5" tint="0.599963377788628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bgColor indexed="64"/>
      </patternFill>
    </fill>
  </fills>
  <borders count="120">
    <border>
      <left/>
      <right/>
      <top/>
      <bottom/>
      <diagonal/>
    </border>
    <border>
      <left/>
      <right/>
      <top/>
      <bottom style="thin">
        <color theme="7" tint="0.79998168889431442"/>
      </bottom>
      <diagonal/>
    </border>
    <border>
      <left style="medium">
        <color theme="0"/>
      </left>
      <right style="medium">
        <color theme="0"/>
      </right>
      <top/>
      <bottom style="medium">
        <color theme="0"/>
      </bottom>
      <diagonal/>
    </border>
    <border>
      <left/>
      <right style="medium">
        <color theme="0"/>
      </right>
      <top style="medium">
        <color theme="0"/>
      </top>
      <bottom/>
      <diagonal/>
    </border>
    <border>
      <left style="medium">
        <color theme="0"/>
      </left>
      <right/>
      <top style="medium">
        <color theme="0"/>
      </top>
      <bottom/>
      <diagonal/>
    </border>
    <border>
      <left style="medium">
        <color theme="0"/>
      </left>
      <right style="medium">
        <color theme="0"/>
      </right>
      <top style="medium">
        <color theme="0"/>
      </top>
      <bottom style="medium">
        <color theme="0"/>
      </bottom>
      <diagonal/>
    </border>
    <border>
      <left/>
      <right/>
      <top style="medium">
        <color theme="0"/>
      </top>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thick">
        <color auto="1"/>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auto="1"/>
      </bottom>
      <diagonal/>
    </border>
    <border>
      <left/>
      <right/>
      <top style="thick">
        <color theme="4"/>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right/>
      <top style="thick">
        <color auto="1"/>
      </top>
      <bottom/>
      <diagonal/>
    </border>
    <border>
      <left style="medium">
        <color theme="0"/>
      </left>
      <right style="medium">
        <color theme="0"/>
      </right>
      <top style="thick">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ck">
        <color auto="1"/>
      </left>
      <right/>
      <top style="thick">
        <color auto="1"/>
      </top>
      <bottom/>
      <diagonal/>
    </border>
    <border>
      <left style="thick">
        <color auto="1"/>
      </left>
      <right style="medium">
        <color theme="0"/>
      </right>
      <top style="medium">
        <color theme="0"/>
      </top>
      <bottom style="medium">
        <color theme="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theme="0"/>
      </left>
      <right/>
      <top style="medium">
        <color auto="1"/>
      </top>
      <bottom/>
      <diagonal/>
    </border>
    <border>
      <left style="medium">
        <color theme="0"/>
      </left>
      <right style="medium">
        <color theme="0"/>
      </right>
      <top style="medium">
        <color auto="1"/>
      </top>
      <bottom/>
      <diagonal/>
    </border>
    <border>
      <left/>
      <right/>
      <top/>
      <bottom style="thick">
        <color auto="1"/>
      </bottom>
      <diagonal/>
    </border>
    <border>
      <left/>
      <right style="thick">
        <color auto="1"/>
      </right>
      <top/>
      <bottom style="thick">
        <color auto="1"/>
      </bottom>
      <diagonal/>
    </border>
    <border>
      <left/>
      <right style="thick">
        <color auto="1"/>
      </right>
      <top/>
      <bottom/>
      <diagonal/>
    </border>
    <border>
      <left style="medium">
        <color theme="0"/>
      </left>
      <right/>
      <top style="thick">
        <color auto="1"/>
      </top>
      <bottom/>
      <diagonal/>
    </border>
    <border>
      <left style="medium">
        <color theme="0"/>
      </left>
      <right/>
      <top/>
      <bottom style="medium">
        <color theme="0"/>
      </bottom>
      <diagonal/>
    </border>
    <border>
      <left style="thick">
        <color auto="1"/>
      </left>
      <right style="thick">
        <color auto="1"/>
      </right>
      <top style="thick">
        <color auto="1"/>
      </top>
      <bottom/>
      <diagonal/>
    </border>
    <border>
      <left style="thick">
        <color auto="1"/>
      </left>
      <right style="thick">
        <color auto="1"/>
      </right>
      <top/>
      <bottom style="medium">
        <color theme="0"/>
      </bottom>
      <diagonal/>
    </border>
    <border>
      <left/>
      <right/>
      <top/>
      <bottom style="medium">
        <color theme="0"/>
      </bottom>
      <diagonal/>
    </border>
    <border>
      <left style="medium">
        <color auto="1"/>
      </left>
      <right/>
      <top style="medium">
        <color auto="1"/>
      </top>
      <bottom/>
      <diagonal/>
    </border>
    <border>
      <left style="medium">
        <color auto="1"/>
      </left>
      <right/>
      <top/>
      <bottom/>
      <diagonal/>
    </border>
    <border>
      <left/>
      <right style="thick">
        <color auto="1"/>
      </right>
      <top/>
      <bottom style="medium">
        <color auto="1"/>
      </bottom>
      <diagonal/>
    </border>
    <border>
      <left style="medium">
        <color auto="1"/>
      </left>
      <right style="thick">
        <color auto="1"/>
      </right>
      <top style="medium">
        <color auto="1"/>
      </top>
      <bottom/>
      <diagonal/>
    </border>
    <border>
      <left style="medium">
        <color auto="1"/>
      </left>
      <right style="thick">
        <color auto="1"/>
      </right>
      <top/>
      <bottom/>
      <diagonal/>
    </border>
    <border>
      <left style="medium">
        <color theme="0"/>
      </left>
      <right/>
      <top style="medium">
        <color theme="0"/>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theme="0"/>
      </left>
      <right style="thick">
        <color auto="1"/>
      </right>
      <top/>
      <bottom style="thick">
        <color auto="1"/>
      </bottom>
      <diagonal/>
    </border>
    <border>
      <left/>
      <right style="thick">
        <color auto="1"/>
      </right>
      <top style="thick">
        <color auto="1"/>
      </top>
      <bottom/>
      <diagonal/>
    </border>
    <border>
      <left style="thick">
        <color auto="1"/>
      </left>
      <right/>
      <top/>
      <bottom style="medium">
        <color theme="0"/>
      </bottom>
      <diagonal/>
    </border>
    <border>
      <left/>
      <right style="thick">
        <color auto="1"/>
      </right>
      <top/>
      <bottom style="medium">
        <color theme="0"/>
      </bottom>
      <diagonal/>
    </border>
    <border>
      <left/>
      <right style="medium">
        <color theme="0"/>
      </right>
      <top style="medium">
        <color theme="0"/>
      </top>
      <bottom style="thick">
        <color auto="1"/>
      </bottom>
      <diagonal/>
    </border>
    <border>
      <left style="thick">
        <color auto="1"/>
      </left>
      <right/>
      <top/>
      <bottom/>
      <diagonal/>
    </border>
    <border>
      <left style="thick">
        <color auto="1"/>
      </left>
      <right/>
      <top/>
      <bottom style="thick">
        <color auto="1"/>
      </bottom>
      <diagonal/>
    </border>
    <border>
      <left style="medium">
        <color theme="0"/>
      </left>
      <right style="medium">
        <color theme="0"/>
      </right>
      <top style="medium">
        <color theme="0"/>
      </top>
      <bottom style="thick">
        <color theme="1"/>
      </bottom>
      <diagonal/>
    </border>
    <border>
      <left style="thick">
        <color auto="1"/>
      </left>
      <right style="thick">
        <color auto="1"/>
      </right>
      <top style="medium">
        <color theme="0"/>
      </top>
      <bottom/>
      <diagonal/>
    </border>
    <border>
      <left style="medium">
        <color rgb="FFFFFFFF"/>
      </left>
      <right/>
      <top style="medium">
        <color rgb="FFFFFFFF"/>
      </top>
      <bottom style="medium">
        <color rgb="FFFFFFFF"/>
      </bottom>
      <diagonal/>
    </border>
    <border>
      <left style="thick">
        <color auto="1"/>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thick">
        <color rgb="FF000000"/>
      </right>
      <top style="medium">
        <color rgb="FFFFFFFF"/>
      </top>
      <bottom style="medium">
        <color rgb="FFFFFFFF"/>
      </bottom>
      <diagonal/>
    </border>
    <border>
      <left style="medium">
        <color rgb="FFFFFFFF"/>
      </left>
      <right/>
      <top/>
      <bottom style="medium">
        <color rgb="FFFFFFFF"/>
      </bottom>
      <diagonal/>
    </border>
    <border>
      <left style="thick">
        <color auto="1"/>
      </left>
      <right/>
      <top style="medium">
        <color rgb="FFFFFFFF"/>
      </top>
      <bottom style="thick">
        <color auto="1"/>
      </bottom>
      <diagonal/>
    </border>
    <border>
      <left/>
      <right/>
      <top style="medium">
        <color rgb="FFFFFFFF"/>
      </top>
      <bottom style="thick">
        <color auto="1"/>
      </bottom>
      <diagonal/>
    </border>
    <border>
      <left/>
      <right style="medium">
        <color rgb="FFFFFFFF"/>
      </right>
      <top style="medium">
        <color rgb="FFFFFFFF"/>
      </top>
      <bottom style="thick">
        <color auto="1"/>
      </bottom>
      <diagonal/>
    </border>
    <border>
      <left/>
      <right style="thick">
        <color rgb="FF000000"/>
      </right>
      <top style="medium">
        <color rgb="FFFFFFFF"/>
      </top>
      <bottom style="thick">
        <color auto="1"/>
      </bottom>
      <diagonal/>
    </border>
    <border>
      <left style="thick">
        <color auto="1"/>
      </left>
      <right/>
      <top style="medium">
        <color theme="0"/>
      </top>
      <bottom style="medium">
        <color rgb="FFFFFFFF"/>
      </bottom>
      <diagonal/>
    </border>
    <border>
      <left/>
      <right/>
      <top style="medium">
        <color theme="0"/>
      </top>
      <bottom style="medium">
        <color rgb="FFFFFFFF"/>
      </bottom>
      <diagonal/>
    </border>
    <border>
      <left/>
      <right style="medium">
        <color rgb="FFFFFFFF"/>
      </right>
      <top style="medium">
        <color theme="0"/>
      </top>
      <bottom style="medium">
        <color rgb="FFFFFFFF"/>
      </bottom>
      <diagonal/>
    </border>
    <border>
      <left style="medium">
        <color rgb="FFFFFFFF"/>
      </left>
      <right/>
      <top style="medium">
        <color rgb="FFFFFFFF"/>
      </top>
      <bottom style="thick">
        <color auto="1"/>
      </bottom>
      <diagonal/>
    </border>
    <border>
      <left style="medium">
        <color rgb="FFFFFFFF"/>
      </left>
      <right/>
      <top style="medium">
        <color theme="0"/>
      </top>
      <bottom style="medium">
        <color rgb="FFFFFFFF"/>
      </bottom>
      <diagonal/>
    </border>
    <border>
      <left/>
      <right style="thick">
        <color rgb="FF000000"/>
      </right>
      <top style="medium">
        <color theme="0"/>
      </top>
      <bottom style="medium">
        <color rgb="FFFFFFFF"/>
      </bottom>
      <diagonal/>
    </border>
    <border>
      <left/>
      <right/>
      <top/>
      <bottom style="thick">
        <color theme="1"/>
      </bottom>
      <diagonal/>
    </border>
    <border>
      <left style="thick">
        <color theme="1"/>
      </left>
      <right/>
      <top/>
      <bottom/>
      <diagonal/>
    </border>
    <border>
      <left/>
      <right style="thick">
        <color auto="1"/>
      </right>
      <top/>
      <bottom style="thin">
        <color theme="0" tint="-0.24994659260841701"/>
      </bottom>
      <diagonal/>
    </border>
    <border>
      <left/>
      <right style="thick">
        <color auto="1"/>
      </right>
      <top/>
      <bottom style="thin">
        <color theme="0" tint="-0.14993743705557422"/>
      </bottom>
      <diagonal/>
    </border>
    <border>
      <left/>
      <right/>
      <top/>
      <bottom style="thin">
        <color theme="0" tint="-0.14993743705557422"/>
      </bottom>
      <diagonal/>
    </border>
    <border>
      <left/>
      <right style="thick">
        <color auto="1"/>
      </right>
      <top/>
      <bottom style="thick">
        <color theme="1"/>
      </bottom>
      <diagonal/>
    </border>
    <border>
      <left/>
      <right style="thick">
        <color auto="1"/>
      </right>
      <top/>
      <bottom style="thin">
        <color theme="0" tint="-0.34998626667073579"/>
      </bottom>
      <diagonal/>
    </border>
    <border>
      <left/>
      <right/>
      <top/>
      <bottom style="thin">
        <color theme="0" tint="-0.24994659260841701"/>
      </bottom>
      <diagonal/>
    </border>
    <border>
      <left/>
      <right style="thin">
        <color auto="1"/>
      </right>
      <top/>
      <bottom style="medium">
        <color auto="1"/>
      </bottom>
      <diagonal/>
    </border>
    <border>
      <left style="medium">
        <color auto="1"/>
      </left>
      <right/>
      <top/>
      <bottom style="medium">
        <color auto="1"/>
      </bottom>
      <diagonal/>
    </border>
    <border>
      <left/>
      <right style="medium">
        <color theme="0"/>
      </right>
      <top/>
      <bottom style="medium">
        <color auto="1"/>
      </bottom>
      <diagonal/>
    </border>
    <border>
      <left/>
      <right style="medium">
        <color theme="0"/>
      </right>
      <top/>
      <bottom style="medium">
        <color theme="0"/>
      </bottom>
      <diagonal/>
    </border>
    <border>
      <left style="medium">
        <color theme="0"/>
      </left>
      <right style="medium">
        <color auto="1"/>
      </right>
      <top style="medium">
        <color auto="1"/>
      </top>
      <bottom/>
      <diagonal/>
    </border>
    <border>
      <left style="medium">
        <color theme="0"/>
      </left>
      <right style="medium">
        <color auto="1"/>
      </right>
      <top/>
      <bottom style="medium">
        <color theme="0"/>
      </bottom>
      <diagonal/>
    </border>
    <border>
      <left style="medium">
        <color theme="0"/>
      </left>
      <right style="medium">
        <color auto="1"/>
      </right>
      <top style="medium">
        <color theme="0"/>
      </top>
      <bottom style="thick">
        <color auto="1"/>
      </bottom>
      <diagonal/>
    </border>
    <border>
      <left style="thick">
        <color auto="1"/>
      </left>
      <right style="thick">
        <color auto="1"/>
      </right>
      <top style="medium">
        <color theme="0"/>
      </top>
      <bottom style="thick">
        <color auto="1"/>
      </bottom>
      <diagonal/>
    </border>
    <border>
      <left style="thick">
        <color auto="1"/>
      </left>
      <right style="medium">
        <color theme="0"/>
      </right>
      <top style="medium">
        <color theme="0"/>
      </top>
      <bottom style="thick">
        <color auto="1"/>
      </bottom>
      <diagonal/>
    </border>
    <border>
      <left style="thick">
        <color auto="1"/>
      </left>
      <right/>
      <top style="medium">
        <color theme="0"/>
      </top>
      <bottom style="medium">
        <color theme="0"/>
      </bottom>
      <diagonal/>
    </border>
    <border>
      <left style="thick">
        <color auto="1"/>
      </left>
      <right/>
      <top style="medium">
        <color theme="0"/>
      </top>
      <bottom style="thick">
        <color auto="1"/>
      </bottom>
      <diagonal/>
    </border>
    <border>
      <left style="medium">
        <color theme="0"/>
      </left>
      <right style="thick">
        <color auto="1"/>
      </right>
      <top style="thick">
        <color auto="1"/>
      </top>
      <bottom style="medium">
        <color theme="0"/>
      </bottom>
      <diagonal/>
    </border>
    <border>
      <left style="thick">
        <color auto="1"/>
      </left>
      <right/>
      <top style="thick">
        <color auto="1"/>
      </top>
      <bottom style="medium">
        <color theme="0"/>
      </bottom>
      <diagonal/>
    </border>
    <border>
      <left style="medium">
        <color theme="0"/>
      </left>
      <right style="thick">
        <color auto="1"/>
      </right>
      <top/>
      <bottom style="medium">
        <color theme="0"/>
      </bottom>
      <diagonal/>
    </border>
    <border>
      <left style="medium">
        <color theme="0"/>
      </left>
      <right style="thick">
        <color auto="1"/>
      </right>
      <top style="medium">
        <color theme="0"/>
      </top>
      <bottom style="medium">
        <color theme="0"/>
      </bottom>
      <diagonal/>
    </border>
    <border>
      <left style="medium">
        <color theme="0"/>
      </left>
      <right style="thick">
        <color auto="1"/>
      </right>
      <top style="medium">
        <color theme="0"/>
      </top>
      <bottom style="thick">
        <color auto="1"/>
      </bottom>
      <diagonal/>
    </border>
    <border>
      <left style="thick">
        <color auto="1"/>
      </left>
      <right style="medium">
        <color auto="1"/>
      </right>
      <top/>
      <bottom/>
      <diagonal/>
    </border>
    <border>
      <left style="thick">
        <color auto="1"/>
      </left>
      <right style="medium">
        <color auto="1"/>
      </right>
      <top/>
      <bottom style="thick">
        <color auto="1"/>
      </bottom>
      <diagonal/>
    </border>
    <border>
      <left/>
      <right style="thick">
        <color auto="1"/>
      </right>
      <top style="thick">
        <color theme="4"/>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thick">
        <color auto="1"/>
      </left>
      <right/>
      <top/>
      <bottom style="thin">
        <color theme="0" tint="-0.24994659260841701"/>
      </bottom>
      <diagonal/>
    </border>
    <border>
      <left/>
      <right style="medium">
        <color theme="0"/>
      </right>
      <top/>
      <bottom style="thick">
        <color auto="1"/>
      </bottom>
      <diagonal/>
    </border>
    <border>
      <left style="thick">
        <color auto="1"/>
      </left>
      <right/>
      <top style="thick">
        <color auto="1"/>
      </top>
      <bottom style="thick">
        <color rgb="FF000000"/>
      </bottom>
      <diagonal/>
    </border>
    <border>
      <left/>
      <right/>
      <top style="thick">
        <color auto="1"/>
      </top>
      <bottom style="thick">
        <color rgb="FF000000"/>
      </bottom>
      <diagonal/>
    </border>
    <border>
      <left/>
      <right style="thick">
        <color auto="1"/>
      </right>
      <top style="thick">
        <color auto="1"/>
      </top>
      <bottom style="thick">
        <color rgb="FF000000"/>
      </bottom>
      <diagonal/>
    </border>
    <border>
      <left style="thick">
        <color auto="1"/>
      </left>
      <right style="medium">
        <color theme="0"/>
      </right>
      <top/>
      <bottom style="medium">
        <color theme="0"/>
      </bottom>
      <diagonal/>
    </border>
    <border>
      <left/>
      <right/>
      <top/>
      <bottom style="thin">
        <color theme="0" tint="-0.34998626667073579"/>
      </bottom>
      <diagonal/>
    </border>
    <border>
      <left/>
      <right/>
      <top style="thin">
        <color theme="0" tint="-0.24994659260841701"/>
      </top>
      <bottom style="thick">
        <color auto="1"/>
      </bottom>
      <diagonal/>
    </border>
    <border>
      <left style="medium">
        <color auto="1"/>
      </left>
      <right style="medium">
        <color auto="1"/>
      </right>
      <top style="thick">
        <color auto="1"/>
      </top>
      <bottom/>
      <diagonal/>
    </border>
    <border>
      <left style="medium">
        <color auto="1"/>
      </left>
      <right style="thick">
        <color auto="1"/>
      </right>
      <top/>
      <bottom style="thick">
        <color auto="1"/>
      </bottom>
      <diagonal/>
    </border>
    <border>
      <left style="medium">
        <color auto="1"/>
      </left>
      <right style="thick">
        <color auto="1"/>
      </right>
      <top/>
      <bottom style="thin">
        <color theme="0" tint="-0.24994659260841701"/>
      </bottom>
      <diagonal/>
    </border>
    <border>
      <left style="medium">
        <color auto="1"/>
      </left>
      <right style="thick">
        <color auto="1"/>
      </right>
      <top/>
      <bottom style="thin">
        <color theme="0" tint="-0.34998626667073579"/>
      </bottom>
      <diagonal/>
    </border>
    <border>
      <left style="medium">
        <color auto="1"/>
      </left>
      <right style="thick">
        <color auto="1"/>
      </right>
      <top/>
      <bottom style="thick">
        <color theme="1"/>
      </bottom>
      <diagonal/>
    </border>
    <border>
      <left style="thick">
        <color auto="1"/>
      </left>
      <right style="thick">
        <color auto="1"/>
      </right>
      <top/>
      <bottom style="thin">
        <color theme="0" tint="-0.24994659260841701"/>
      </bottom>
      <diagonal/>
    </border>
    <border>
      <left style="thick">
        <color theme="1"/>
      </left>
      <right style="medium">
        <color auto="1"/>
      </right>
      <top/>
      <bottom style="thick">
        <color theme="1"/>
      </bottom>
      <diagonal/>
    </border>
    <border>
      <left style="thick">
        <color theme="1"/>
      </left>
      <right style="medium">
        <color auto="1"/>
      </right>
      <top/>
      <bottom/>
      <diagonal/>
    </border>
    <border>
      <left style="medium">
        <color theme="0"/>
      </left>
      <right/>
      <top/>
      <bottom style="thick">
        <color auto="1"/>
      </bottom>
      <diagonal/>
    </border>
    <border>
      <left style="thin">
        <color auto="1"/>
      </left>
      <right/>
      <top style="thin">
        <color auto="1"/>
      </top>
      <bottom/>
      <diagonal/>
    </border>
    <border>
      <left/>
      <right style="thin">
        <color auto="1"/>
      </right>
      <top style="thin">
        <color auto="1"/>
      </top>
      <bottom/>
      <diagonal/>
    </border>
  </borders>
  <cellStyleXfs count="39">
    <xf numFmtId="0" fontId="0" fillId="0" borderId="5"/>
    <xf numFmtId="0" fontId="10" fillId="0" borderId="0" applyNumberFormat="0" applyFill="0" applyBorder="0" applyAlignment="0" applyProtection="0"/>
    <xf numFmtId="0" fontId="6" fillId="0" borderId="0" applyNumberFormat="0" applyFill="0" applyBorder="0" applyAlignment="0" applyProtection="0"/>
    <xf numFmtId="0" fontId="9" fillId="2" borderId="0" applyNumberFormat="0" applyBorder="0" applyAlignment="0" applyProtection="0"/>
    <xf numFmtId="0" fontId="16" fillId="0" borderId="5" applyNumberFormat="0" applyFill="0" applyBorder="0" applyAlignment="0" applyProtection="0"/>
    <xf numFmtId="0" fontId="5" fillId="0" borderId="0">
      <alignment horizontal="left"/>
    </xf>
    <xf numFmtId="164" fontId="5" fillId="0" borderId="0" applyFont="0" applyFill="0" applyBorder="0" applyAlignment="0">
      <alignment horizontal="left"/>
    </xf>
    <xf numFmtId="4" fontId="5" fillId="0" borderId="0" applyFont="0" applyFill="0" applyBorder="0" applyAlignment="0">
      <alignment horizontal="left"/>
    </xf>
    <xf numFmtId="165" fontId="5" fillId="0" borderId="0" applyFont="0" applyFill="0" applyBorder="0" applyAlignment="0">
      <alignment horizontal="left"/>
    </xf>
    <xf numFmtId="39" fontId="17" fillId="0" borderId="0" applyFill="0" applyBorder="0" applyProtection="0">
      <alignment horizontal="left"/>
    </xf>
    <xf numFmtId="0" fontId="18" fillId="0" borderId="0" applyNumberFormat="0" applyFill="0" applyBorder="0" applyProtection="0">
      <alignment wrapText="1"/>
    </xf>
    <xf numFmtId="166" fontId="5" fillId="0" borderId="0" applyFont="0" applyFill="0" applyBorder="0" applyAlignment="0">
      <alignment horizontal="left"/>
    </xf>
    <xf numFmtId="0" fontId="20" fillId="7" borderId="12" applyNumberFormat="0" applyProtection="0">
      <alignment horizontal="left"/>
    </xf>
    <xf numFmtId="0" fontId="46" fillId="0" borderId="5" applyNumberFormat="0" applyFill="0" applyBorder="0" applyAlignment="0" applyProtection="0"/>
    <xf numFmtId="0" fontId="46" fillId="0" borderId="5" applyNumberFormat="0" applyFill="0" applyBorder="0" applyAlignment="0" applyProtection="0"/>
    <xf numFmtId="0" fontId="46" fillId="0" borderId="5" applyNumberFormat="0" applyFill="0" applyBorder="0" applyAlignment="0" applyProtection="0"/>
    <xf numFmtId="0" fontId="46" fillId="0" borderId="5" applyNumberFormat="0" applyFill="0" applyBorder="0" applyAlignment="0" applyProtection="0"/>
    <xf numFmtId="0" fontId="3" fillId="0" borderId="0">
      <alignment horizontal="left"/>
    </xf>
    <xf numFmtId="166" fontId="3" fillId="0" borderId="0" applyFont="0" applyFill="0" applyBorder="0" applyAlignment="0">
      <alignment horizontal="left"/>
    </xf>
    <xf numFmtId="165" fontId="3" fillId="0" borderId="0" applyFont="0" applyFill="0" applyBorder="0" applyAlignment="0">
      <alignment horizontal="left"/>
    </xf>
    <xf numFmtId="164" fontId="3" fillId="0" borderId="0" applyFont="0" applyFill="0" applyBorder="0" applyAlignment="0">
      <alignment horizontal="left"/>
    </xf>
    <xf numFmtId="4" fontId="3" fillId="0" borderId="0" applyFont="0" applyFill="0" applyBorder="0" applyAlignment="0">
      <alignment horizontal="left"/>
    </xf>
    <xf numFmtId="0" fontId="2" fillId="0" borderId="0">
      <alignment horizontal="left"/>
    </xf>
    <xf numFmtId="164" fontId="2" fillId="0" borderId="0" applyFont="0" applyFill="0" applyBorder="0" applyAlignment="0">
      <alignment horizontal="left"/>
    </xf>
    <xf numFmtId="4" fontId="2" fillId="0" borderId="0" applyFont="0" applyFill="0" applyBorder="0" applyAlignment="0">
      <alignment horizontal="left"/>
    </xf>
    <xf numFmtId="165" fontId="2" fillId="0" borderId="0" applyFont="0" applyFill="0" applyBorder="0" applyAlignment="0">
      <alignment horizontal="left"/>
    </xf>
    <xf numFmtId="166" fontId="2" fillId="0" borderId="0" applyFont="0" applyFill="0" applyBorder="0" applyAlignment="0">
      <alignment horizontal="left"/>
    </xf>
    <xf numFmtId="0" fontId="2" fillId="0" borderId="0">
      <alignment horizontal="left"/>
    </xf>
    <xf numFmtId="166" fontId="2" fillId="0" borderId="0" applyFont="0" applyFill="0" applyBorder="0" applyAlignment="0">
      <alignment horizontal="left"/>
    </xf>
    <xf numFmtId="165" fontId="2" fillId="0" borderId="0" applyFont="0" applyFill="0" applyBorder="0" applyAlignment="0">
      <alignment horizontal="left"/>
    </xf>
    <xf numFmtId="164" fontId="2" fillId="0" borderId="0" applyFont="0" applyFill="0" applyBorder="0" applyAlignment="0">
      <alignment horizontal="left"/>
    </xf>
    <xf numFmtId="4" fontId="2" fillId="0" borderId="0" applyFont="0" applyFill="0" applyBorder="0" applyAlignment="0">
      <alignment horizontal="left"/>
    </xf>
    <xf numFmtId="0" fontId="46" fillId="0" borderId="5" applyNumberFormat="0" applyFill="0" applyBorder="0" applyAlignment="0" applyProtection="0"/>
    <xf numFmtId="0" fontId="46" fillId="0" borderId="5" applyNumberFormat="0" applyFill="0" applyBorder="0" applyAlignment="0" applyProtection="0"/>
    <xf numFmtId="0" fontId="1" fillId="0" borderId="0">
      <alignment horizontal="left"/>
    </xf>
    <xf numFmtId="164" fontId="1" fillId="0" borderId="0" applyFont="0" applyFill="0" applyBorder="0" applyAlignment="0">
      <alignment horizontal="left"/>
    </xf>
    <xf numFmtId="4" fontId="1" fillId="0" borderId="0" applyFont="0" applyFill="0" applyBorder="0" applyAlignment="0">
      <alignment horizontal="left"/>
    </xf>
    <xf numFmtId="165" fontId="1" fillId="0" borderId="0" applyFont="0" applyFill="0" applyBorder="0" applyAlignment="0">
      <alignment horizontal="left"/>
    </xf>
    <xf numFmtId="166" fontId="1" fillId="0" borderId="0" applyFont="0" applyFill="0" applyBorder="0" applyAlignment="0">
      <alignment horizontal="left"/>
    </xf>
  </cellStyleXfs>
  <cellXfs count="455">
    <xf numFmtId="0" fontId="0" fillId="0" borderId="5" xfId="0"/>
    <xf numFmtId="0" fontId="10" fillId="0" borderId="0" xfId="1"/>
    <xf numFmtId="0" fontId="6" fillId="0" borderId="1" xfId="2" applyBorder="1" applyAlignment="1">
      <alignment horizontal="center"/>
    </xf>
    <xf numFmtId="0" fontId="6" fillId="0" borderId="0" xfId="2"/>
    <xf numFmtId="0" fontId="9" fillId="0" borderId="6" xfId="3" applyFill="1" applyBorder="1" applyAlignment="1">
      <alignment horizontal="left" vertical="center"/>
    </xf>
    <xf numFmtId="0" fontId="9" fillId="0" borderId="3" xfId="3" applyFill="1" applyBorder="1" applyAlignment="1">
      <alignment horizontal="left" vertical="center"/>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6" fillId="0" borderId="7" xfId="2" applyBorder="1" applyAlignment="1">
      <alignment horizontal="center"/>
    </xf>
    <xf numFmtId="0" fontId="0" fillId="0" borderId="7" xfId="0" applyBorder="1"/>
    <xf numFmtId="0" fontId="0" fillId="0" borderId="10" xfId="0" applyBorder="1"/>
    <xf numFmtId="0" fontId="0" fillId="0" borderId="10" xfId="0" applyFont="1" applyFill="1" applyBorder="1" applyAlignment="1">
      <alignment horizontal="center" vertical="center" wrapText="1"/>
    </xf>
    <xf numFmtId="0" fontId="0" fillId="0" borderId="2" xfId="0" applyBorder="1"/>
    <xf numFmtId="164" fontId="6" fillId="0" borderId="0" xfId="0" applyNumberFormat="1" applyFont="1" applyFill="1" applyBorder="1" applyAlignment="1">
      <alignment horizontal="left" vertical="center" wrapText="1" indent="1"/>
    </xf>
    <xf numFmtId="20" fontId="6" fillId="0" borderId="0"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64" fontId="0" fillId="0" borderId="0" xfId="0" applyNumberFormat="1" applyFont="1" applyFill="1" applyBorder="1" applyAlignment="1">
      <alignment horizontal="left" vertical="center" wrapText="1" indent="1"/>
    </xf>
    <xf numFmtId="0" fontId="11" fillId="0" borderId="0" xfId="1" applyFont="1" applyFill="1" applyBorder="1" applyAlignment="1">
      <alignment vertical="center"/>
    </xf>
    <xf numFmtId="20" fontId="11" fillId="0" borderId="0" xfId="0" applyNumberFormat="1" applyFont="1" applyFill="1" applyBorder="1" applyAlignment="1">
      <alignment horizontal="center" vertical="center" wrapText="1"/>
    </xf>
    <xf numFmtId="0" fontId="0" fillId="0" borderId="13" xfId="0" applyBorder="1"/>
    <xf numFmtId="0" fontId="6" fillId="0" borderId="9" xfId="2" applyBorder="1" applyAlignment="1">
      <alignment horizontal="center"/>
    </xf>
    <xf numFmtId="0" fontId="11" fillId="3" borderId="5" xfId="1" applyFont="1" applyFill="1" applyBorder="1" applyAlignment="1">
      <alignment vertical="center" wrapText="1"/>
    </xf>
    <xf numFmtId="20" fontId="11" fillId="4" borderId="17" xfId="1" applyNumberFormat="1" applyFont="1" applyFill="1" applyBorder="1" applyAlignment="1">
      <alignment vertical="center" wrapText="1"/>
    </xf>
    <xf numFmtId="20" fontId="11" fillId="4" borderId="18" xfId="1" applyNumberFormat="1" applyFont="1" applyFill="1" applyBorder="1" applyAlignment="1">
      <alignment vertical="center"/>
    </xf>
    <xf numFmtId="20" fontId="11" fillId="5" borderId="17" xfId="1" applyNumberFormat="1" applyFont="1" applyFill="1" applyBorder="1" applyAlignment="1">
      <alignment vertical="center" wrapText="1"/>
    </xf>
    <xf numFmtId="1" fontId="13" fillId="4" borderId="19" xfId="0" applyNumberFormat="1" applyFont="1" applyFill="1" applyBorder="1" applyAlignment="1">
      <alignment vertical="center"/>
    </xf>
    <xf numFmtId="1" fontId="13" fillId="5" borderId="19" xfId="0" applyNumberFormat="1" applyFont="1" applyFill="1" applyBorder="1" applyAlignment="1">
      <alignment vertical="center"/>
    </xf>
    <xf numFmtId="0" fontId="15" fillId="2" borderId="4" xfId="3" applyFont="1" applyBorder="1" applyAlignment="1">
      <alignment horizontal="left" vertical="center" wrapText="1" indent="1"/>
    </xf>
    <xf numFmtId="0" fontId="11" fillId="4" borderId="5" xfId="1" applyFont="1" applyFill="1" applyBorder="1" applyAlignment="1">
      <alignment vertical="center" wrapText="1"/>
    </xf>
    <xf numFmtId="0" fontId="0" fillId="15" borderId="2" xfId="0" applyFont="1" applyFill="1" applyBorder="1" applyAlignment="1">
      <alignment horizontal="center" vertical="center" wrapText="1"/>
    </xf>
    <xf numFmtId="0" fontId="0" fillId="15" borderId="5" xfId="0" applyFill="1"/>
    <xf numFmtId="20" fontId="11" fillId="14" borderId="17" xfId="1" applyNumberFormat="1" applyFont="1" applyFill="1" applyBorder="1" applyAlignment="1">
      <alignment vertical="center" wrapText="1"/>
    </xf>
    <xf numFmtId="1" fontId="13" fillId="14" borderId="18" xfId="0" applyNumberFormat="1" applyFont="1" applyFill="1" applyBorder="1" applyAlignment="1">
      <alignment horizontal="center" vertical="center"/>
    </xf>
    <xf numFmtId="0" fontId="15" fillId="2" borderId="27" xfId="3" applyFont="1" applyBorder="1" applyAlignment="1">
      <alignment horizontal="left" vertical="center" wrapText="1" indent="1"/>
    </xf>
    <xf numFmtId="0" fontId="15" fillId="2" borderId="27" xfId="3" applyFont="1" applyBorder="1" applyAlignment="1">
      <alignment horizontal="center" vertical="center"/>
    </xf>
    <xf numFmtId="0" fontId="15" fillId="2" borderId="26" xfId="3" applyFont="1" applyBorder="1" applyAlignment="1">
      <alignment horizontal="center" vertical="center" wrapText="1"/>
    </xf>
    <xf numFmtId="0" fontId="25" fillId="0" borderId="0" xfId="1" applyFont="1" applyAlignment="1">
      <alignment vertical="center"/>
    </xf>
    <xf numFmtId="0" fontId="35" fillId="2" borderId="16" xfId="3" applyFont="1" applyBorder="1" applyAlignment="1">
      <alignment horizontal="center" vertical="center" wrapText="1"/>
    </xf>
    <xf numFmtId="0" fontId="35" fillId="2" borderId="31" xfId="3" applyFont="1" applyBorder="1" applyAlignment="1">
      <alignment horizontal="center" vertical="center" wrapText="1"/>
    </xf>
    <xf numFmtId="1" fontId="36" fillId="8" borderId="2" xfId="0" applyNumberFormat="1" applyFont="1" applyFill="1" applyBorder="1" applyAlignment="1" applyProtection="1">
      <alignment horizontal="center" vertical="center" wrapText="1"/>
    </xf>
    <xf numFmtId="1" fontId="36" fillId="8" borderId="32" xfId="0" applyNumberFormat="1" applyFont="1" applyFill="1" applyBorder="1" applyAlignment="1">
      <alignment horizontal="center" vertical="center" wrapText="1"/>
    </xf>
    <xf numFmtId="1" fontId="36" fillId="9" borderId="5" xfId="0" applyNumberFormat="1" applyFont="1" applyFill="1" applyBorder="1" applyAlignment="1" applyProtection="1">
      <alignment horizontal="center" vertical="center" wrapText="1"/>
    </xf>
    <xf numFmtId="1" fontId="36" fillId="11" borderId="5" xfId="0" applyNumberFormat="1" applyFont="1" applyFill="1" applyBorder="1" applyAlignment="1" applyProtection="1">
      <alignment horizontal="center" vertical="center" wrapText="1"/>
    </xf>
    <xf numFmtId="1" fontId="36" fillId="10" borderId="5" xfId="0" applyNumberFormat="1" applyFont="1" applyFill="1" applyBorder="1" applyAlignment="1" applyProtection="1">
      <alignment horizontal="center" vertical="center" wrapText="1"/>
    </xf>
    <xf numFmtId="1" fontId="36" fillId="12" borderId="5" xfId="0" applyNumberFormat="1" applyFont="1" applyFill="1" applyBorder="1" applyAlignment="1" applyProtection="1">
      <alignment horizontal="center" vertical="center" wrapText="1"/>
    </xf>
    <xf numFmtId="1" fontId="36" fillId="9" borderId="7" xfId="0" applyNumberFormat="1" applyFont="1" applyFill="1" applyBorder="1" applyAlignment="1">
      <alignment horizontal="center" vertical="center" wrapText="1"/>
    </xf>
    <xf numFmtId="1" fontId="36" fillId="11" borderId="7" xfId="0" applyNumberFormat="1" applyFont="1" applyFill="1" applyBorder="1" applyAlignment="1">
      <alignment horizontal="center" vertical="center" wrapText="1"/>
    </xf>
    <xf numFmtId="1" fontId="36" fillId="10" borderId="7" xfId="0" applyNumberFormat="1" applyFont="1" applyFill="1" applyBorder="1" applyAlignment="1">
      <alignment horizontal="center" vertical="center" wrapText="1"/>
    </xf>
    <xf numFmtId="1" fontId="36" fillId="12" borderId="7" xfId="0" applyNumberFormat="1" applyFont="1" applyFill="1" applyBorder="1" applyAlignment="1">
      <alignment horizontal="center" vertical="center" wrapText="1"/>
    </xf>
    <xf numFmtId="1" fontId="41" fillId="18" borderId="34" xfId="0" applyNumberFormat="1" applyFont="1" applyFill="1" applyBorder="1" applyAlignment="1" applyProtection="1">
      <alignment horizontal="center" vertical="center" wrapText="1"/>
      <protection locked="0"/>
    </xf>
    <xf numFmtId="1" fontId="41" fillId="20" borderId="34" xfId="0" applyNumberFormat="1" applyFont="1" applyFill="1" applyBorder="1" applyAlignment="1" applyProtection="1">
      <alignment horizontal="center" vertical="center" wrapText="1"/>
      <protection locked="0"/>
    </xf>
    <xf numFmtId="1" fontId="41" fillId="22" borderId="34" xfId="0" applyNumberFormat="1" applyFont="1" applyFill="1" applyBorder="1" applyAlignment="1" applyProtection="1">
      <alignment horizontal="center" vertical="center" wrapText="1"/>
      <protection locked="0"/>
    </xf>
    <xf numFmtId="1" fontId="41" fillId="21" borderId="34" xfId="0" applyNumberFormat="1" applyFont="1" applyFill="1" applyBorder="1" applyAlignment="1" applyProtection="1">
      <alignment horizontal="center" vertical="center" wrapText="1"/>
      <protection locked="0"/>
    </xf>
    <xf numFmtId="1" fontId="41" fillId="17" borderId="34" xfId="0" applyNumberFormat="1" applyFont="1" applyFill="1" applyBorder="1" applyAlignment="1" applyProtection="1">
      <alignment horizontal="center" vertical="center" wrapText="1"/>
      <protection locked="0"/>
    </xf>
    <xf numFmtId="1" fontId="42" fillId="8" borderId="35" xfId="0" applyNumberFormat="1" applyFont="1" applyFill="1" applyBorder="1" applyAlignment="1">
      <alignment horizontal="center" vertical="center" wrapText="1"/>
    </xf>
    <xf numFmtId="1" fontId="42" fillId="9" borderId="35" xfId="0" applyNumberFormat="1" applyFont="1" applyFill="1" applyBorder="1" applyAlignment="1">
      <alignment horizontal="center" vertical="center" wrapText="1"/>
    </xf>
    <xf numFmtId="1" fontId="42" fillId="11" borderId="35" xfId="0" applyNumberFormat="1" applyFont="1" applyFill="1" applyBorder="1" applyAlignment="1">
      <alignment horizontal="center" vertical="center" wrapText="1"/>
    </xf>
    <xf numFmtId="1" fontId="42" fillId="10" borderId="35" xfId="0" applyNumberFormat="1" applyFont="1" applyFill="1" applyBorder="1" applyAlignment="1">
      <alignment horizontal="center" vertical="center" wrapText="1"/>
    </xf>
    <xf numFmtId="1" fontId="42" fillId="12" borderId="35" xfId="0" applyNumberFormat="1" applyFont="1" applyFill="1" applyBorder="1" applyAlignment="1">
      <alignment horizontal="center" vertical="center" wrapText="1"/>
    </xf>
    <xf numFmtId="0" fontId="43" fillId="2" borderId="33" xfId="3" applyFont="1" applyBorder="1" applyAlignment="1">
      <alignment horizontal="center" vertical="center" wrapText="1"/>
    </xf>
    <xf numFmtId="20" fontId="40" fillId="14" borderId="42" xfId="1" applyNumberFormat="1" applyFont="1" applyFill="1" applyBorder="1" applyAlignment="1">
      <alignment horizontal="center" vertical="center" wrapText="1"/>
    </xf>
    <xf numFmtId="0" fontId="35" fillId="2" borderId="20" xfId="3" applyFont="1" applyBorder="1" applyAlignment="1">
      <alignment horizontal="center" vertical="center" wrapText="1"/>
    </xf>
    <xf numFmtId="0" fontId="35" fillId="2" borderId="15" xfId="3" applyFont="1" applyBorder="1" applyAlignment="1">
      <alignment horizontal="center" vertical="center" wrapText="1"/>
    </xf>
    <xf numFmtId="1" fontId="45" fillId="14" borderId="43" xfId="0" applyNumberFormat="1" applyFont="1" applyFill="1" applyBorder="1" applyAlignment="1">
      <alignment horizontal="left" vertical="center"/>
    </xf>
    <xf numFmtId="1" fontId="11" fillId="4" borderId="2" xfId="0" applyNumberFormat="1" applyFont="1" applyFill="1" applyBorder="1" applyAlignment="1">
      <alignment horizontal="center" vertical="center" wrapText="1"/>
    </xf>
    <xf numFmtId="164" fontId="6" fillId="4" borderId="5" xfId="0" applyNumberFormat="1" applyFont="1" applyFill="1" applyBorder="1" applyAlignment="1" applyProtection="1">
      <alignment horizontal="center" vertical="center" wrapText="1"/>
      <protection locked="0"/>
    </xf>
    <xf numFmtId="164" fontId="6" fillId="3" borderId="2" xfId="0" applyNumberFormat="1" applyFont="1" applyFill="1" applyBorder="1" applyAlignment="1" applyProtection="1">
      <alignment horizontal="center" vertical="center" wrapText="1"/>
      <protection locked="0"/>
    </xf>
    <xf numFmtId="164" fontId="6" fillId="3" borderId="5" xfId="0" applyNumberFormat="1" applyFont="1" applyFill="1" applyBorder="1" applyAlignment="1" applyProtection="1">
      <alignment horizontal="center" vertical="center" wrapText="1"/>
      <protection locked="0"/>
    </xf>
    <xf numFmtId="164" fontId="6" fillId="3" borderId="8" xfId="0" applyNumberFormat="1" applyFont="1" applyFill="1" applyBorder="1" applyAlignment="1" applyProtection="1">
      <alignment horizontal="center" vertical="center" wrapText="1"/>
      <protection locked="0"/>
    </xf>
    <xf numFmtId="0" fontId="0" fillId="15" borderId="2" xfId="0" applyFill="1" applyBorder="1"/>
    <xf numFmtId="1" fontId="14" fillId="4" borderId="2" xfId="0" applyNumberFormat="1" applyFont="1" applyFill="1" applyBorder="1" applyAlignment="1">
      <alignment horizontal="center" vertical="center" wrapText="1"/>
    </xf>
    <xf numFmtId="1" fontId="14" fillId="3" borderId="2" xfId="0" applyNumberFormat="1" applyFont="1" applyFill="1" applyBorder="1" applyAlignment="1">
      <alignment horizontal="center" vertical="center" wrapText="1"/>
    </xf>
    <xf numFmtId="1" fontId="14" fillId="3" borderId="52" xfId="0" applyNumberFormat="1" applyFont="1" applyFill="1" applyBorder="1" applyAlignment="1">
      <alignment horizontal="center" vertical="center" wrapText="1"/>
    </xf>
    <xf numFmtId="164" fontId="6" fillId="4" borderId="2" xfId="0" applyNumberFormat="1" applyFont="1" applyFill="1" applyBorder="1" applyAlignment="1" applyProtection="1">
      <alignment horizontal="center" vertical="center" wrapText="1"/>
      <protection locked="0"/>
    </xf>
    <xf numFmtId="1" fontId="11" fillId="3" borderId="2" xfId="0" applyNumberFormat="1" applyFont="1" applyFill="1" applyBorder="1" applyAlignment="1">
      <alignment horizontal="center" vertical="center" wrapText="1"/>
    </xf>
    <xf numFmtId="1" fontId="31" fillId="15" borderId="2" xfId="0" applyNumberFormat="1" applyFont="1" applyFill="1" applyBorder="1" applyAlignment="1" applyProtection="1">
      <alignment horizontal="center" vertical="center" wrapText="1"/>
    </xf>
    <xf numFmtId="1" fontId="31" fillId="4" borderId="2" xfId="0" applyNumberFormat="1" applyFont="1" applyFill="1" applyBorder="1" applyAlignment="1" applyProtection="1">
      <alignment horizontal="center" vertical="center" wrapText="1"/>
      <protection locked="0"/>
    </xf>
    <xf numFmtId="1" fontId="36" fillId="5" borderId="13" xfId="0" applyNumberFormat="1" applyFont="1" applyFill="1" applyBorder="1" applyAlignment="1" applyProtection="1">
      <alignment horizontal="center" vertical="center" wrapText="1"/>
    </xf>
    <xf numFmtId="1" fontId="36" fillId="5" borderId="4" xfId="0" applyNumberFormat="1" applyFont="1" applyFill="1" applyBorder="1" applyAlignment="1">
      <alignment horizontal="center" vertical="center" wrapText="1"/>
    </xf>
    <xf numFmtId="1" fontId="41" fillId="19" borderId="53" xfId="0" applyNumberFormat="1" applyFont="1" applyFill="1" applyBorder="1" applyAlignment="1" applyProtection="1">
      <alignment horizontal="center" vertical="center" wrapText="1"/>
      <protection locked="0"/>
    </xf>
    <xf numFmtId="1" fontId="42" fillId="5" borderId="0" xfId="0" applyNumberFormat="1" applyFont="1" applyFill="1" applyBorder="1" applyAlignment="1">
      <alignment horizontal="center" vertical="center" wrapText="1"/>
    </xf>
    <xf numFmtId="0" fontId="49" fillId="0" borderId="59" xfId="0" applyFont="1" applyBorder="1"/>
    <xf numFmtId="0" fontId="15" fillId="2" borderId="27" xfId="3" applyFont="1" applyBorder="1" applyAlignment="1">
      <alignment horizontal="center" vertical="center" wrapText="1"/>
    </xf>
    <xf numFmtId="20" fontId="40" fillId="14" borderId="20" xfId="1" applyNumberFormat="1" applyFont="1" applyFill="1" applyBorder="1" applyAlignment="1">
      <alignment horizontal="center" vertical="center" wrapText="1"/>
    </xf>
    <xf numFmtId="0" fontId="6" fillId="3" borderId="2" xfId="0" applyNumberFormat="1" applyFont="1" applyFill="1" applyBorder="1" applyAlignment="1" applyProtection="1">
      <alignment horizontal="left" vertical="center" wrapText="1" indent="1"/>
      <protection locked="0"/>
    </xf>
    <xf numFmtId="0" fontId="6" fillId="3" borderId="5" xfId="0" applyNumberFormat="1" applyFont="1" applyFill="1" applyBorder="1" applyAlignment="1" applyProtection="1">
      <alignment horizontal="left" vertical="center" wrapText="1" indent="1"/>
      <protection locked="0"/>
    </xf>
    <xf numFmtId="0" fontId="6" fillId="4" borderId="5" xfId="0" applyNumberFormat="1" applyFont="1" applyFill="1" applyBorder="1" applyAlignment="1" applyProtection="1">
      <alignment horizontal="left" vertical="center" wrapText="1" indent="1"/>
      <protection locked="0"/>
    </xf>
    <xf numFmtId="0" fontId="6" fillId="3" borderId="8" xfId="0" applyNumberFormat="1" applyFont="1" applyFill="1" applyBorder="1" applyAlignment="1" applyProtection="1">
      <alignment horizontal="left" vertical="center" wrapText="1" indent="1"/>
      <protection locked="0"/>
    </xf>
    <xf numFmtId="0" fontId="0" fillId="15" borderId="14" xfId="0" applyNumberFormat="1" applyFont="1" applyFill="1" applyBorder="1" applyAlignment="1">
      <alignment horizontal="left" vertical="center" wrapText="1" indent="1"/>
    </xf>
    <xf numFmtId="0" fontId="6" fillId="4" borderId="2" xfId="0" applyNumberFormat="1" applyFont="1" applyFill="1" applyBorder="1" applyAlignment="1" applyProtection="1">
      <alignment horizontal="left" vertical="center" wrapText="1" indent="1"/>
      <protection locked="0"/>
    </xf>
    <xf numFmtId="0" fontId="14" fillId="0" borderId="13" xfId="0" applyFont="1" applyFill="1" applyBorder="1" applyAlignment="1">
      <alignment horizontal="center" vertical="center" wrapText="1"/>
    </xf>
    <xf numFmtId="1" fontId="36" fillId="29" borderId="5" xfId="0" applyNumberFormat="1" applyFont="1" applyFill="1" applyBorder="1" applyAlignment="1" applyProtection="1">
      <alignment horizontal="center" vertical="center" wrapText="1"/>
    </xf>
    <xf numFmtId="1" fontId="36" fillId="29" borderId="7" xfId="0" applyNumberFormat="1" applyFont="1" applyFill="1" applyBorder="1" applyAlignment="1">
      <alignment horizontal="center" vertical="center" wrapText="1"/>
    </xf>
    <xf numFmtId="1" fontId="31" fillId="11" borderId="2" xfId="0" applyNumberFormat="1" applyFont="1" applyFill="1" applyBorder="1" applyAlignment="1" applyProtection="1">
      <alignment horizontal="center" vertical="center" wrapText="1"/>
      <protection locked="0"/>
    </xf>
    <xf numFmtId="1" fontId="31" fillId="15" borderId="8" xfId="0" applyNumberFormat="1" applyFont="1" applyFill="1" applyBorder="1" applyAlignment="1" applyProtection="1">
      <alignment horizontal="center" vertical="center" wrapText="1"/>
    </xf>
    <xf numFmtId="1" fontId="11" fillId="11" borderId="2" xfId="0" applyNumberFormat="1" applyFont="1" applyFill="1" applyBorder="1" applyAlignment="1">
      <alignment horizontal="center" vertical="center" wrapText="1"/>
    </xf>
    <xf numFmtId="0" fontId="0" fillId="0" borderId="81" xfId="0" applyFont="1" applyFill="1" applyBorder="1" applyAlignment="1">
      <alignment horizontal="center" vertical="center" wrapText="1"/>
    </xf>
    <xf numFmtId="20" fontId="14" fillId="0" borderId="81" xfId="0" applyNumberFormat="1" applyFont="1" applyFill="1" applyBorder="1" applyAlignment="1">
      <alignment horizontal="center" vertical="center" wrapText="1"/>
    </xf>
    <xf numFmtId="0" fontId="15" fillId="2" borderId="82" xfId="3" applyFont="1" applyBorder="1" applyAlignment="1">
      <alignment horizontal="center" vertical="center" wrapText="1"/>
    </xf>
    <xf numFmtId="1" fontId="31" fillId="3" borderId="83" xfId="0" applyNumberFormat="1" applyFont="1" applyFill="1" applyBorder="1" applyAlignment="1" applyProtection="1">
      <alignment horizontal="center" vertical="center" wrapText="1"/>
      <protection locked="0"/>
    </xf>
    <xf numFmtId="1" fontId="31" fillId="15" borderId="83" xfId="0" applyNumberFormat="1" applyFont="1" applyFill="1" applyBorder="1" applyAlignment="1" applyProtection="1">
      <alignment horizontal="center" vertical="center" wrapText="1"/>
    </xf>
    <xf numFmtId="1" fontId="31" fillId="3" borderId="84" xfId="0" applyNumberFormat="1" applyFont="1" applyFill="1" applyBorder="1" applyAlignment="1" applyProtection="1">
      <alignment horizontal="center" vertical="center" wrapText="1"/>
      <protection locked="0"/>
    </xf>
    <xf numFmtId="4" fontId="59" fillId="14" borderId="43" xfId="0" applyNumberFormat="1" applyFont="1" applyFill="1" applyBorder="1" applyAlignment="1">
      <alignment horizontal="right" vertical="center"/>
    </xf>
    <xf numFmtId="1" fontId="36" fillId="30" borderId="5" xfId="0" applyNumberFormat="1" applyFont="1" applyFill="1" applyBorder="1" applyAlignment="1" applyProtection="1">
      <alignment horizontal="center" vertical="center" wrapText="1"/>
    </xf>
    <xf numFmtId="1" fontId="36" fillId="30" borderId="7" xfId="0" applyNumberFormat="1" applyFont="1" applyFill="1" applyBorder="1" applyAlignment="1">
      <alignment horizontal="center" vertical="center" wrapText="1"/>
    </xf>
    <xf numFmtId="1" fontId="42" fillId="30" borderId="35" xfId="0" applyNumberFormat="1" applyFont="1" applyFill="1" applyBorder="1" applyAlignment="1">
      <alignment horizontal="center" vertical="center" wrapText="1"/>
    </xf>
    <xf numFmtId="1" fontId="36" fillId="8" borderId="5" xfId="0" applyNumberFormat="1" applyFont="1" applyFill="1" applyBorder="1" applyAlignment="1" applyProtection="1">
      <alignment horizontal="center" vertical="center" wrapText="1"/>
    </xf>
    <xf numFmtId="1" fontId="36" fillId="8" borderId="7" xfId="0" applyNumberFormat="1" applyFont="1" applyFill="1" applyBorder="1" applyAlignment="1">
      <alignment horizontal="center" vertical="center" wrapText="1"/>
    </xf>
    <xf numFmtId="1" fontId="42" fillId="29" borderId="47" xfId="0" applyNumberFormat="1" applyFont="1" applyFill="1" applyBorder="1" applyAlignment="1">
      <alignment horizontal="center" vertical="center" wrapText="1"/>
    </xf>
    <xf numFmtId="4" fontId="59" fillId="14" borderId="15" xfId="0" applyNumberFormat="1" applyFont="1" applyFill="1" applyBorder="1" applyAlignment="1">
      <alignment horizontal="right" vertical="center"/>
    </xf>
    <xf numFmtId="1" fontId="41" fillId="21" borderId="85" xfId="0" applyNumberFormat="1" applyFont="1" applyFill="1" applyBorder="1" applyAlignment="1" applyProtection="1">
      <alignment horizontal="center" vertical="center" wrapText="1"/>
      <protection locked="0"/>
    </xf>
    <xf numFmtId="1" fontId="42" fillId="31" borderId="87" xfId="0" applyNumberFormat="1" applyFont="1" applyFill="1" applyBorder="1" applyAlignment="1">
      <alignment horizontal="center" vertical="center" wrapText="1"/>
    </xf>
    <xf numFmtId="1" fontId="36" fillId="31" borderId="5" xfId="0" applyNumberFormat="1" applyFont="1" applyFill="1" applyBorder="1" applyAlignment="1" applyProtection="1">
      <alignment horizontal="center" vertical="center" wrapText="1"/>
    </xf>
    <xf numFmtId="1" fontId="36" fillId="31" borderId="7" xfId="0" applyNumberFormat="1" applyFont="1" applyFill="1" applyBorder="1" applyAlignment="1">
      <alignment horizontal="center" vertical="center" wrapText="1"/>
    </xf>
    <xf numFmtId="1" fontId="42" fillId="6" borderId="88" xfId="0" applyNumberFormat="1" applyFont="1" applyFill="1" applyBorder="1" applyAlignment="1">
      <alignment horizontal="center" vertical="center" wrapText="1"/>
    </xf>
    <xf numFmtId="1" fontId="36" fillId="6" borderId="8" xfId="0" applyNumberFormat="1" applyFont="1" applyFill="1" applyBorder="1" applyAlignment="1" applyProtection="1">
      <alignment horizontal="center" vertical="center" wrapText="1"/>
    </xf>
    <xf numFmtId="1" fontId="36" fillId="6" borderId="41" xfId="0" applyNumberFormat="1" applyFont="1" applyFill="1" applyBorder="1" applyAlignment="1">
      <alignment horizontal="center" vertical="center" wrapText="1"/>
    </xf>
    <xf numFmtId="0" fontId="35" fillId="2" borderId="90" xfId="3" applyFont="1" applyBorder="1" applyAlignment="1">
      <alignment horizontal="center" vertical="center" wrapText="1"/>
    </xf>
    <xf numFmtId="1" fontId="14" fillId="5" borderId="92" xfId="0" applyNumberFormat="1" applyFont="1" applyFill="1" applyBorder="1" applyAlignment="1" applyProtection="1">
      <alignment horizontal="center" vertical="center" wrapText="1"/>
    </xf>
    <xf numFmtId="0" fontId="24" fillId="0" borderId="0" xfId="10" applyFont="1" applyAlignment="1" applyProtection="1">
      <alignment horizontal="center" vertical="center" wrapText="1"/>
    </xf>
    <xf numFmtId="164" fontId="34" fillId="8" borderId="81" xfId="4" applyNumberFormat="1" applyFont="1" applyFill="1" applyBorder="1" applyAlignment="1">
      <alignment horizontal="center" vertical="center" wrapText="1"/>
    </xf>
    <xf numFmtId="164" fontId="34" fillId="9" borderId="10" xfId="4" applyNumberFormat="1" applyFont="1" applyFill="1" applyBorder="1" applyAlignment="1">
      <alignment horizontal="center" vertical="center" wrapText="1"/>
    </xf>
    <xf numFmtId="164" fontId="34" fillId="11" borderId="10" xfId="4" applyNumberFormat="1" applyFont="1" applyFill="1" applyBorder="1" applyAlignment="1">
      <alignment horizontal="center" vertical="center" wrapText="1"/>
    </xf>
    <xf numFmtId="164" fontId="34" fillId="10" borderId="10" xfId="4" applyNumberFormat="1" applyFont="1" applyFill="1" applyBorder="1" applyAlignment="1">
      <alignment horizontal="center" vertical="center" wrapText="1"/>
    </xf>
    <xf numFmtId="164" fontId="34" fillId="12" borderId="10" xfId="4" applyNumberFormat="1" applyFont="1" applyFill="1" applyBorder="1" applyAlignment="1">
      <alignment horizontal="center" vertical="center" wrapText="1"/>
    </xf>
    <xf numFmtId="164" fontId="34" fillId="5" borderId="3" xfId="4" applyNumberFormat="1" applyFont="1" applyFill="1" applyBorder="1" applyAlignment="1">
      <alignment horizontal="center" vertical="center" wrapText="1"/>
    </xf>
    <xf numFmtId="0" fontId="34" fillId="30" borderId="10" xfId="4" applyFont="1" applyFill="1" applyBorder="1" applyAlignment="1">
      <alignment horizontal="center" vertical="center"/>
    </xf>
    <xf numFmtId="0" fontId="34" fillId="8" borderId="10" xfId="4" applyFont="1" applyFill="1" applyBorder="1" applyAlignment="1">
      <alignment horizontal="center" vertical="center"/>
    </xf>
    <xf numFmtId="0" fontId="34" fillId="31" borderId="10" xfId="4" applyFont="1" applyFill="1" applyBorder="1" applyAlignment="1">
      <alignment horizontal="center" vertical="center"/>
    </xf>
    <xf numFmtId="164" fontId="34" fillId="29" borderId="10" xfId="4" applyNumberFormat="1" applyFont="1" applyFill="1" applyBorder="1" applyAlignment="1">
      <alignment horizontal="center" vertical="center" wrapText="1"/>
    </xf>
    <xf numFmtId="164" fontId="34" fillId="6" borderId="49" xfId="4" applyNumberFormat="1" applyFont="1" applyFill="1" applyBorder="1" applyAlignment="1">
      <alignment horizontal="center" vertical="center" wrapText="1"/>
    </xf>
    <xf numFmtId="39" fontId="64" fillId="0" borderId="0" xfId="9" applyFont="1" applyAlignment="1" applyProtection="1">
      <alignment horizontal="center" vertical="center"/>
    </xf>
    <xf numFmtId="39" fontId="64" fillId="16" borderId="37" xfId="9" applyFont="1" applyFill="1" applyBorder="1" applyAlignment="1" applyProtection="1">
      <alignment horizontal="center" vertical="center"/>
    </xf>
    <xf numFmtId="39" fontId="64" fillId="0" borderId="0" xfId="9" applyFont="1" applyAlignment="1">
      <alignment horizontal="center" vertical="center"/>
    </xf>
    <xf numFmtId="2" fontId="66" fillId="33" borderId="100" xfId="0" applyNumberFormat="1" applyFont="1" applyFill="1" applyBorder="1" applyAlignment="1">
      <alignment horizontal="center" vertical="center" wrapText="1"/>
    </xf>
    <xf numFmtId="2" fontId="66" fillId="33" borderId="100" xfId="0" applyNumberFormat="1" applyFont="1" applyFill="1" applyBorder="1" applyAlignment="1">
      <alignment horizontal="center" vertical="center"/>
    </xf>
    <xf numFmtId="1" fontId="48" fillId="14" borderId="28" xfId="0" applyNumberFormat="1" applyFont="1" applyFill="1" applyBorder="1" applyAlignment="1" applyProtection="1">
      <alignment horizontal="center" vertical="center" wrapText="1"/>
    </xf>
    <xf numFmtId="164" fontId="67" fillId="14" borderId="28" xfId="4" applyNumberFormat="1" applyFont="1" applyFill="1" applyBorder="1" applyAlignment="1" applyProtection="1">
      <alignment horizontal="center" vertical="center" wrapText="1"/>
    </xf>
    <xf numFmtId="1" fontId="68" fillId="14" borderId="28" xfId="0" applyNumberFormat="1" applyFont="1" applyFill="1" applyBorder="1" applyAlignment="1" applyProtection="1">
      <alignment horizontal="center" vertical="center" wrapText="1"/>
    </xf>
    <xf numFmtId="39" fontId="62" fillId="14" borderId="28" xfId="0" applyNumberFormat="1" applyFont="1" applyFill="1" applyBorder="1" applyAlignment="1" applyProtection="1">
      <alignment horizontal="center" vertical="center"/>
    </xf>
    <xf numFmtId="0" fontId="62" fillId="14" borderId="28" xfId="0" applyFont="1" applyFill="1" applyBorder="1" applyAlignment="1" applyProtection="1">
      <alignment horizontal="center" vertical="center"/>
    </xf>
    <xf numFmtId="0" fontId="62" fillId="14" borderId="29" xfId="0" applyFont="1" applyFill="1" applyBorder="1" applyAlignment="1" applyProtection="1">
      <alignment horizontal="center" vertical="center"/>
    </xf>
    <xf numFmtId="170" fontId="44" fillId="14" borderId="43" xfId="0" applyNumberFormat="1" applyFont="1" applyFill="1" applyBorder="1" applyAlignment="1">
      <alignment horizontal="center" vertical="center"/>
    </xf>
    <xf numFmtId="170" fontId="40" fillId="14" borderId="103" xfId="0" applyNumberFormat="1" applyFont="1" applyFill="1" applyBorder="1" applyAlignment="1">
      <alignment horizontal="center" vertical="center" wrapText="1"/>
    </xf>
    <xf numFmtId="2" fontId="69" fillId="14" borderId="44" xfId="0" applyNumberFormat="1" applyFont="1" applyFill="1" applyBorder="1" applyAlignment="1">
      <alignment horizontal="center" vertical="center"/>
    </xf>
    <xf numFmtId="2" fontId="62" fillId="14" borderId="43" xfId="0" applyNumberFormat="1" applyFont="1" applyFill="1" applyBorder="1" applyAlignment="1">
      <alignment horizontal="center" vertical="center" wrapText="1"/>
    </xf>
    <xf numFmtId="0" fontId="1" fillId="0" borderId="0" xfId="34">
      <alignment horizontal="left"/>
    </xf>
    <xf numFmtId="0" fontId="4" fillId="0" borderId="0" xfId="34" applyFont="1">
      <alignment horizontal="left"/>
    </xf>
    <xf numFmtId="164" fontId="4" fillId="0" borderId="0" xfId="35" applyFont="1">
      <alignment horizontal="left"/>
    </xf>
    <xf numFmtId="4" fontId="4" fillId="0" borderId="0" xfId="36" applyFont="1">
      <alignment horizontal="left"/>
    </xf>
    <xf numFmtId="165" fontId="4" fillId="0" borderId="0" xfId="37" applyFont="1">
      <alignment horizontal="left"/>
    </xf>
    <xf numFmtId="164" fontId="4" fillId="0" borderId="0" xfId="35" applyFont="1" applyFill="1" applyBorder="1">
      <alignment horizontal="left"/>
    </xf>
    <xf numFmtId="4" fontId="4" fillId="0" borderId="15" xfId="36" applyFont="1" applyFill="1" applyBorder="1">
      <alignment horizontal="left"/>
    </xf>
    <xf numFmtId="164" fontId="4" fillId="0" borderId="15" xfId="35" applyFont="1" applyFill="1" applyBorder="1">
      <alignment horizontal="left"/>
    </xf>
    <xf numFmtId="164" fontId="4" fillId="0" borderId="15" xfId="35" applyFont="1" applyBorder="1">
      <alignment horizontal="left"/>
    </xf>
    <xf numFmtId="14" fontId="4" fillId="0" borderId="15" xfId="37" applyNumberFormat="1" applyFont="1" applyFill="1" applyBorder="1">
      <alignment horizontal="left"/>
    </xf>
    <xf numFmtId="2" fontId="60" fillId="14" borderId="28" xfId="36" applyNumberFormat="1" applyFont="1" applyFill="1" applyBorder="1" applyAlignment="1">
      <alignment horizontal="center" vertical="center"/>
    </xf>
    <xf numFmtId="2" fontId="60" fillId="4" borderId="95" xfId="35" applyNumberFormat="1" applyFont="1" applyFill="1" applyBorder="1" applyAlignment="1" applyProtection="1">
      <alignment horizontal="center" vertical="center" wrapText="1"/>
      <protection locked="0"/>
    </xf>
    <xf numFmtId="0" fontId="51" fillId="0" borderId="0" xfId="34" applyNumberFormat="1" applyFont="1" applyFill="1" applyAlignment="1" applyProtection="1">
      <alignment horizontal="left" vertical="center" wrapText="1"/>
      <protection locked="0"/>
    </xf>
    <xf numFmtId="2" fontId="38" fillId="0" borderId="0" xfId="35" applyNumberFormat="1" applyFont="1" applyFill="1" applyBorder="1" applyAlignment="1" applyProtection="1">
      <alignment horizontal="center" vertical="center" wrapText="1"/>
      <protection locked="0"/>
    </xf>
    <xf numFmtId="1" fontId="38" fillId="0" borderId="0" xfId="35" applyNumberFormat="1" applyFont="1" applyFill="1" applyBorder="1" applyAlignment="1" applyProtection="1">
      <alignment horizontal="center" vertical="center" wrapText="1"/>
      <protection locked="0"/>
    </xf>
    <xf numFmtId="168" fontId="39" fillId="0" borderId="0" xfId="37" applyNumberFormat="1" applyFont="1" applyFill="1" applyBorder="1" applyAlignment="1">
      <alignment horizontal="left" vertical="center"/>
    </xf>
    <xf numFmtId="2" fontId="60" fillId="14" borderId="0" xfId="36" applyNumberFormat="1" applyFont="1" applyFill="1" applyBorder="1" applyAlignment="1">
      <alignment horizontal="center" vertical="center"/>
    </xf>
    <xf numFmtId="2" fontId="60" fillId="4" borderId="94" xfId="35" applyNumberFormat="1" applyFont="1" applyFill="1" applyBorder="1" applyAlignment="1" applyProtection="1">
      <alignment horizontal="center" vertical="center" wrapText="1"/>
      <protection locked="0"/>
    </xf>
    <xf numFmtId="2" fontId="38" fillId="0" borderId="30" xfId="35" applyNumberFormat="1" applyFont="1" applyFill="1" applyBorder="1" applyAlignment="1" applyProtection="1">
      <alignment horizontal="center" vertical="center" wrapText="1"/>
      <protection locked="0"/>
    </xf>
    <xf numFmtId="4" fontId="60" fillId="14" borderId="0" xfId="36" applyFont="1" applyFill="1" applyBorder="1" applyAlignment="1">
      <alignment horizontal="center" vertical="center"/>
    </xf>
    <xf numFmtId="2" fontId="38" fillId="0" borderId="30" xfId="35" applyNumberFormat="1" applyFont="1" applyFill="1" applyBorder="1" applyAlignment="1" applyProtection="1">
      <alignment horizontal="left" vertical="center" wrapText="1"/>
      <protection locked="0"/>
    </xf>
    <xf numFmtId="4" fontId="60" fillId="14" borderId="37" xfId="36" applyNumberFormat="1" applyFont="1" applyFill="1" applyBorder="1" applyAlignment="1">
      <alignment horizontal="center" vertical="center"/>
    </xf>
    <xf numFmtId="2" fontId="60" fillId="4" borderId="0" xfId="35" applyNumberFormat="1" applyFont="1" applyFill="1" applyBorder="1" applyAlignment="1" applyProtection="1">
      <alignment horizontal="center" vertical="center" wrapText="1"/>
      <protection locked="0"/>
    </xf>
    <xf numFmtId="2" fontId="50" fillId="0" borderId="0" xfId="34" applyNumberFormat="1" applyFont="1" applyFill="1" applyAlignment="1" applyProtection="1">
      <alignment horizontal="left" vertical="center" wrapText="1"/>
      <protection locked="0"/>
    </xf>
    <xf numFmtId="2" fontId="60" fillId="0" borderId="0" xfId="35" applyNumberFormat="1" applyFont="1" applyFill="1" applyBorder="1" applyAlignment="1" applyProtection="1">
      <alignment horizontal="center" vertical="center" wrapText="1"/>
      <protection locked="0"/>
    </xf>
    <xf numFmtId="1" fontId="60" fillId="0" borderId="0" xfId="35" applyNumberFormat="1" applyFont="1" applyFill="1" applyBorder="1" applyAlignment="1" applyProtection="1">
      <alignment horizontal="center" vertical="center" wrapText="1"/>
      <protection locked="0"/>
    </xf>
    <xf numFmtId="164" fontId="60" fillId="0" borderId="0" xfId="35" applyFont="1" applyFill="1" applyBorder="1" applyAlignment="1" applyProtection="1">
      <alignment horizontal="center" vertical="center" wrapText="1"/>
      <protection locked="0"/>
    </xf>
    <xf numFmtId="2" fontId="38" fillId="13" borderId="30" xfId="35" applyNumberFormat="1" applyFont="1" applyFill="1" applyBorder="1" applyAlignment="1" applyProtection="1">
      <alignment horizontal="left" vertical="center" wrapText="1"/>
      <protection locked="0"/>
    </xf>
    <xf numFmtId="2" fontId="50" fillId="13" borderId="0" xfId="34" applyNumberFormat="1" applyFont="1" applyFill="1" applyAlignment="1" applyProtection="1">
      <alignment horizontal="left" vertical="center" wrapText="1"/>
      <protection locked="0"/>
    </xf>
    <xf numFmtId="2" fontId="60" fillId="13" borderId="0" xfId="35" applyNumberFormat="1" applyFont="1" applyFill="1" applyBorder="1" applyAlignment="1" applyProtection="1">
      <alignment horizontal="center" vertical="center" wrapText="1"/>
      <protection locked="0"/>
    </xf>
    <xf numFmtId="1" fontId="60" fillId="13" borderId="0" xfId="35" applyNumberFormat="1" applyFont="1" applyFill="1" applyBorder="1" applyAlignment="1" applyProtection="1">
      <alignment horizontal="center" vertical="center" wrapText="1"/>
      <protection locked="0"/>
    </xf>
    <xf numFmtId="164" fontId="60" fillId="13" borderId="0" xfId="35" applyFont="1" applyFill="1" applyBorder="1" applyAlignment="1" applyProtection="1">
      <alignment horizontal="center" vertical="center" wrapText="1"/>
      <protection locked="0"/>
    </xf>
    <xf numFmtId="168" fontId="39" fillId="13" borderId="0" xfId="37" applyNumberFormat="1" applyFont="1" applyFill="1" applyBorder="1" applyAlignment="1">
      <alignment horizontal="left" vertical="center"/>
    </xf>
    <xf numFmtId="0" fontId="1" fillId="0" borderId="0" xfId="34" applyFill="1">
      <alignment horizontal="left"/>
    </xf>
    <xf numFmtId="0" fontId="1" fillId="14" borderId="0" xfId="34" applyFill="1">
      <alignment horizontal="left"/>
    </xf>
    <xf numFmtId="0" fontId="19" fillId="0" borderId="30" xfId="34" applyFont="1" applyFill="1" applyBorder="1" applyAlignment="1" applyProtection="1">
      <alignment horizontal="left" vertical="center" wrapText="1"/>
    </xf>
    <xf numFmtId="0" fontId="19" fillId="0" borderId="0" xfId="34" applyFont="1" applyAlignment="1" applyProtection="1">
      <alignment horizontal="left" vertical="center" wrapText="1"/>
    </xf>
    <xf numFmtId="0" fontId="19" fillId="0" borderId="0" xfId="34" applyFont="1" applyFill="1" applyBorder="1" applyAlignment="1" applyProtection="1">
      <alignment horizontal="left" vertical="center" wrapText="1"/>
    </xf>
    <xf numFmtId="0" fontId="19" fillId="0" borderId="0" xfId="34" applyFont="1" applyFill="1" applyBorder="1" applyAlignment="1" applyProtection="1">
      <alignment horizontal="left" vertical="center"/>
    </xf>
    <xf numFmtId="1" fontId="14" fillId="12" borderId="45" xfId="0" applyNumberFormat="1" applyFont="1" applyFill="1" applyBorder="1" applyAlignment="1" applyProtection="1">
      <alignment horizontal="center" vertical="center" wrapText="1"/>
    </xf>
    <xf numFmtId="0" fontId="4" fillId="0" borderId="0" xfId="34" applyFont="1" applyProtection="1">
      <alignment horizontal="left"/>
    </xf>
    <xf numFmtId="1" fontId="14" fillId="10" borderId="91" xfId="0" applyNumberFormat="1" applyFont="1" applyFill="1" applyBorder="1" applyAlignment="1" applyProtection="1">
      <alignment horizontal="center" vertical="center" wrapText="1"/>
    </xf>
    <xf numFmtId="1" fontId="36" fillId="29" borderId="93" xfId="0" applyNumberFormat="1" applyFont="1" applyFill="1" applyBorder="1" applyAlignment="1" applyProtection="1">
      <alignment horizontal="center" vertical="center" wrapText="1"/>
    </xf>
    <xf numFmtId="164" fontId="34" fillId="29" borderId="86" xfId="4" applyNumberFormat="1" applyFont="1" applyFill="1" applyBorder="1" applyAlignment="1">
      <alignment horizontal="center" vertical="center" wrapText="1"/>
    </xf>
    <xf numFmtId="1" fontId="14" fillId="11" borderId="91" xfId="0" applyNumberFormat="1" applyFont="1" applyFill="1" applyBorder="1" applyAlignment="1" applyProtection="1">
      <alignment horizontal="center" vertical="center" wrapText="1"/>
    </xf>
    <xf numFmtId="0" fontId="1" fillId="0" borderId="0" xfId="34" applyFont="1" applyProtection="1">
      <alignment horizontal="left"/>
    </xf>
    <xf numFmtId="2" fontId="60" fillId="0" borderId="18" xfId="34" applyNumberFormat="1" applyFont="1" applyBorder="1" applyAlignment="1" applyProtection="1">
      <alignment horizontal="center" vertical="center"/>
    </xf>
    <xf numFmtId="0" fontId="47" fillId="0" borderId="17" xfId="34" applyFont="1" applyBorder="1" applyAlignment="1" applyProtection="1">
      <alignment horizontal="left" vertical="center" wrapText="1"/>
    </xf>
    <xf numFmtId="1" fontId="36" fillId="29" borderId="91" xfId="0" applyNumberFormat="1" applyFont="1" applyFill="1" applyBorder="1" applyAlignment="1" applyProtection="1">
      <alignment horizontal="center" vertical="center" wrapText="1"/>
    </xf>
    <xf numFmtId="164" fontId="34" fillId="29" borderId="106" xfId="4" applyNumberFormat="1" applyFont="1" applyFill="1" applyBorder="1" applyAlignment="1">
      <alignment horizontal="center" vertical="center" wrapText="1"/>
    </xf>
    <xf numFmtId="1" fontId="14" fillId="9" borderId="91" xfId="0" applyNumberFormat="1" applyFont="1" applyFill="1" applyBorder="1" applyAlignment="1" applyProtection="1">
      <alignment horizontal="center" vertical="center" wrapText="1"/>
    </xf>
    <xf numFmtId="2" fontId="19" fillId="14" borderId="25" xfId="34" applyNumberFormat="1" applyFont="1" applyFill="1" applyBorder="1" applyAlignment="1" applyProtection="1">
      <alignment horizontal="center" vertical="center"/>
    </xf>
    <xf numFmtId="0" fontId="19" fillId="14" borderId="24" xfId="34" applyFont="1" applyFill="1" applyBorder="1" applyAlignment="1" applyProtection="1">
      <alignment horizontal="left" wrapText="1"/>
    </xf>
    <xf numFmtId="0" fontId="19" fillId="0" borderId="11" xfId="34" applyFont="1" applyBorder="1" applyAlignment="1" applyProtection="1">
      <alignment horizontal="left" vertical="center"/>
    </xf>
    <xf numFmtId="164" fontId="34" fillId="5" borderId="21" xfId="4" applyNumberFormat="1" applyFont="1" applyFill="1" applyBorder="1" applyAlignment="1">
      <alignment horizontal="center" vertical="center" wrapText="1"/>
    </xf>
    <xf numFmtId="1" fontId="14" fillId="8" borderId="91" xfId="0" applyNumberFormat="1" applyFont="1" applyFill="1" applyBorder="1" applyAlignment="1" applyProtection="1">
      <alignment horizontal="center" vertical="center" wrapText="1"/>
    </xf>
    <xf numFmtId="2" fontId="19" fillId="14" borderId="23" xfId="34" applyNumberFormat="1" applyFont="1" applyFill="1" applyBorder="1" applyAlignment="1" applyProtection="1">
      <alignment horizontal="center" vertical="center"/>
    </xf>
    <xf numFmtId="0" fontId="19" fillId="14" borderId="22" xfId="34" applyFont="1" applyFill="1" applyBorder="1" applyAlignment="1" applyProtection="1">
      <alignment horizontal="left" wrapText="1"/>
    </xf>
    <xf numFmtId="0" fontId="19" fillId="0" borderId="0" xfId="34" applyFont="1" applyAlignment="1" applyProtection="1">
      <alignment horizontal="left" vertical="center"/>
    </xf>
    <xf numFmtId="0" fontId="15" fillId="2" borderId="89" xfId="3" applyFont="1" applyBorder="1" applyAlignment="1">
      <alignment horizontal="center" vertical="center" wrapText="1"/>
    </xf>
    <xf numFmtId="0" fontId="1" fillId="0" borderId="0" xfId="34" applyAlignment="1"/>
    <xf numFmtId="0" fontId="1" fillId="0" borderId="0" xfId="34" applyBorder="1" applyAlignment="1"/>
    <xf numFmtId="0" fontId="4" fillId="0" borderId="15" xfId="34" applyFont="1" applyBorder="1">
      <alignment horizontal="left"/>
    </xf>
    <xf numFmtId="2" fontId="60" fillId="4" borderId="51" xfId="35" applyNumberFormat="1" applyFont="1" applyFill="1" applyBorder="1" applyAlignment="1" applyProtection="1">
      <alignment horizontal="center" vertical="center" wrapText="1"/>
      <protection locked="0"/>
    </xf>
    <xf numFmtId="3" fontId="39" fillId="13" borderId="29" xfId="36" applyNumberFormat="1" applyFont="1" applyFill="1" applyBorder="1" applyAlignment="1" applyProtection="1">
      <alignment horizontal="center" vertical="center"/>
      <protection locked="0"/>
    </xf>
    <xf numFmtId="0" fontId="51" fillId="13" borderId="28" xfId="34" applyFont="1" applyFill="1" applyBorder="1" applyAlignment="1" applyProtection="1">
      <alignment horizontal="left" vertical="center" wrapText="1"/>
      <protection locked="0"/>
    </xf>
    <xf numFmtId="1" fontId="39" fillId="13" borderId="0" xfId="35" applyNumberFormat="1" applyFont="1" applyFill="1" applyAlignment="1" applyProtection="1">
      <alignment horizontal="center" vertical="center"/>
      <protection locked="0"/>
    </xf>
    <xf numFmtId="2" fontId="60" fillId="4" borderId="50" xfId="35" applyNumberFormat="1" applyFont="1" applyFill="1" applyBorder="1" applyAlignment="1" applyProtection="1">
      <alignment horizontal="center" vertical="center" wrapText="1"/>
      <protection locked="0"/>
    </xf>
    <xf numFmtId="3" fontId="39" fillId="13" borderId="30" xfId="36" applyNumberFormat="1" applyFont="1" applyFill="1" applyBorder="1" applyAlignment="1" applyProtection="1">
      <alignment horizontal="center" vertical="center"/>
      <protection locked="0"/>
    </xf>
    <xf numFmtId="0" fontId="51" fillId="13" borderId="0" xfId="34" applyFont="1" applyFill="1" applyBorder="1" applyAlignment="1" applyProtection="1">
      <alignment horizontal="left" vertical="center" wrapText="1"/>
      <protection locked="0"/>
    </xf>
    <xf numFmtId="1" fontId="39" fillId="13" borderId="0" xfId="35" applyNumberFormat="1" applyFont="1" applyFill="1" applyBorder="1" applyAlignment="1" applyProtection="1">
      <alignment horizontal="center" vertical="center" wrapText="1"/>
      <protection locked="0"/>
    </xf>
    <xf numFmtId="3" fontId="39" fillId="0" borderId="30" xfId="36" applyNumberFormat="1" applyFont="1" applyFill="1" applyBorder="1" applyAlignment="1" applyProtection="1">
      <alignment horizontal="center" vertical="center"/>
      <protection locked="0"/>
    </xf>
    <xf numFmtId="0" fontId="51" fillId="0" borderId="0" xfId="34" applyNumberFormat="1" applyFont="1" applyFill="1" applyBorder="1" applyAlignment="1" applyProtection="1">
      <alignment horizontal="left" vertical="center" wrapText="1"/>
      <protection locked="0"/>
    </xf>
    <xf numFmtId="1" fontId="39" fillId="0" borderId="0" xfId="35" applyNumberFormat="1" applyFont="1" applyAlignment="1" applyProtection="1">
      <alignment horizontal="center" vertical="center"/>
      <protection locked="0"/>
    </xf>
    <xf numFmtId="1" fontId="39" fillId="0" borderId="0" xfId="35" applyNumberFormat="1" applyFont="1" applyFill="1" applyBorder="1" applyAlignment="1" applyProtection="1">
      <alignment horizontal="center" vertical="center"/>
      <protection locked="0"/>
    </xf>
    <xf numFmtId="1" fontId="39" fillId="0" borderId="0" xfId="35" applyNumberFormat="1" applyFont="1" applyFill="1" applyBorder="1" applyAlignment="1" applyProtection="1">
      <alignment horizontal="center" vertical="center" wrapText="1"/>
      <protection locked="0"/>
    </xf>
    <xf numFmtId="0" fontId="51" fillId="13" borderId="0" xfId="34" applyNumberFormat="1" applyFont="1" applyFill="1" applyBorder="1" applyAlignment="1" applyProtection="1">
      <alignment horizontal="left" vertical="center" wrapText="1"/>
      <protection locked="0"/>
    </xf>
    <xf numFmtId="0" fontId="26" fillId="0" borderId="0" xfId="34" applyFont="1" applyFill="1" applyBorder="1" applyAlignment="1" applyProtection="1">
      <alignment horizontal="left" vertical="center"/>
    </xf>
    <xf numFmtId="39" fontId="64" fillId="16" borderId="40" xfId="9" applyFont="1" applyFill="1" applyBorder="1" applyAlignment="1" applyProtection="1">
      <alignment horizontal="center" vertical="center"/>
    </xf>
    <xf numFmtId="0" fontId="1" fillId="0" borderId="0" xfId="34" applyProtection="1">
      <alignment horizontal="left"/>
    </xf>
    <xf numFmtId="0" fontId="19" fillId="14" borderId="24" xfId="34" applyFont="1" applyFill="1" applyBorder="1" applyAlignment="1" applyProtection="1">
      <alignment horizontal="left" vertical="center" wrapText="1"/>
    </xf>
    <xf numFmtId="0" fontId="19" fillId="14" borderId="22" xfId="34" applyFont="1" applyFill="1" applyBorder="1" applyAlignment="1" applyProtection="1">
      <alignment horizontal="left" vertical="center" wrapText="1"/>
    </xf>
    <xf numFmtId="3" fontId="39" fillId="0" borderId="28" xfId="36" applyNumberFormat="1" applyFont="1" applyFill="1" applyBorder="1" applyAlignment="1" applyProtection="1">
      <alignment horizontal="center" vertical="center"/>
      <protection locked="0"/>
    </xf>
    <xf numFmtId="0" fontId="50" fillId="0" borderId="28" xfId="34" applyFont="1" applyFill="1" applyBorder="1" applyAlignment="1" applyProtection="1">
      <alignment horizontal="left" vertical="center" wrapText="1"/>
      <protection locked="0"/>
    </xf>
    <xf numFmtId="1" fontId="39" fillId="0" borderId="28" xfId="35" applyNumberFormat="1" applyFont="1" applyBorder="1" applyAlignment="1" applyProtection="1">
      <alignment horizontal="center" vertical="center"/>
      <protection locked="0"/>
    </xf>
    <xf numFmtId="168" fontId="39" fillId="0" borderId="28" xfId="37" applyNumberFormat="1" applyFont="1" applyFill="1" applyBorder="1" applyAlignment="1">
      <alignment horizontal="left" vertical="center"/>
    </xf>
    <xf numFmtId="3" fontId="39" fillId="0" borderId="73" xfId="36" applyNumberFormat="1" applyFont="1" applyFill="1" applyBorder="1" applyAlignment="1" applyProtection="1">
      <alignment horizontal="center" vertical="center"/>
      <protection locked="0"/>
    </xf>
    <xf numFmtId="0" fontId="51" fillId="0" borderId="74" xfId="34" applyNumberFormat="1" applyFont="1" applyFill="1" applyBorder="1" applyAlignment="1" applyProtection="1">
      <alignment horizontal="left" vertical="center" wrapText="1"/>
      <protection locked="0"/>
    </xf>
    <xf numFmtId="0" fontId="51" fillId="0" borderId="74" xfId="34" applyNumberFormat="1" applyFont="1" applyFill="1" applyBorder="1" applyAlignment="1" applyProtection="1">
      <alignment horizontal="center" vertical="center" wrapText="1"/>
      <protection locked="0"/>
    </xf>
    <xf numFmtId="1" fontId="39" fillId="0" borderId="74" xfId="35" applyNumberFormat="1" applyFont="1" applyFill="1" applyBorder="1" applyAlignment="1" applyProtection="1">
      <alignment horizontal="center" vertical="center"/>
      <protection locked="0"/>
    </xf>
    <xf numFmtId="0" fontId="51" fillId="0" borderId="0" xfId="34" applyFont="1" applyFill="1" applyBorder="1" applyAlignment="1" applyProtection="1">
      <alignment horizontal="left" vertical="center" wrapText="1"/>
      <protection locked="0"/>
    </xf>
    <xf numFmtId="1" fontId="39" fillId="0" borderId="0" xfId="35" applyNumberFormat="1" applyFont="1" applyFill="1" applyAlignment="1" applyProtection="1">
      <alignment horizontal="center" vertical="center"/>
      <protection locked="0"/>
    </xf>
    <xf numFmtId="0" fontId="19" fillId="0" borderId="30" xfId="34" applyFont="1" applyFill="1" applyBorder="1" applyAlignment="1">
      <alignment horizontal="left" vertical="center" wrapText="1"/>
    </xf>
    <xf numFmtId="0" fontId="19" fillId="0" borderId="0" xfId="34" applyFont="1" applyAlignment="1">
      <alignment horizontal="left" vertical="center" wrapText="1"/>
    </xf>
    <xf numFmtId="0" fontId="19" fillId="0" borderId="0" xfId="34" applyFont="1" applyFill="1" applyBorder="1" applyAlignment="1">
      <alignment horizontal="left" vertical="center" wrapText="1"/>
    </xf>
    <xf numFmtId="0" fontId="26" fillId="0" borderId="0" xfId="34" applyFont="1" applyFill="1" applyBorder="1" applyAlignment="1">
      <alignment horizontal="left" vertical="center"/>
    </xf>
    <xf numFmtId="0" fontId="19" fillId="14" borderId="24" xfId="34" applyFont="1" applyFill="1" applyBorder="1" applyAlignment="1">
      <alignment horizontal="left" vertical="center" wrapText="1"/>
    </xf>
    <xf numFmtId="0" fontId="19" fillId="0" borderId="11" xfId="34" applyFont="1" applyBorder="1" applyAlignment="1">
      <alignment horizontal="left" vertical="center"/>
    </xf>
    <xf numFmtId="0" fontId="19" fillId="14" borderId="22" xfId="34" applyFont="1" applyFill="1" applyBorder="1" applyAlignment="1">
      <alignment horizontal="left" vertical="center" wrapText="1"/>
    </xf>
    <xf numFmtId="0" fontId="19" fillId="0" borderId="0" xfId="34" applyFont="1" applyAlignment="1">
      <alignment horizontal="left" vertical="center"/>
    </xf>
    <xf numFmtId="3" fontId="39" fillId="0" borderId="29" xfId="36" applyNumberFormat="1" applyFont="1" applyFill="1" applyBorder="1" applyAlignment="1" applyProtection="1">
      <alignment horizontal="center" vertical="center"/>
      <protection locked="0"/>
    </xf>
    <xf numFmtId="0" fontId="51" fillId="0" borderId="28" xfId="34" applyFont="1" applyFill="1" applyBorder="1" applyAlignment="1" applyProtection="1">
      <alignment horizontal="left" vertical="center" wrapText="1"/>
      <protection locked="0"/>
    </xf>
    <xf numFmtId="1" fontId="39" fillId="13" borderId="0" xfId="35" applyNumberFormat="1" applyFont="1" applyFill="1" applyBorder="1" applyAlignment="1" applyProtection="1">
      <alignment horizontal="center" vertical="center"/>
      <protection locked="0"/>
    </xf>
    <xf numFmtId="1" fontId="39" fillId="13" borderId="28" xfId="35" applyNumberFormat="1" applyFont="1" applyFill="1" applyBorder="1" applyAlignment="1" applyProtection="1">
      <alignment horizontal="center" vertical="center"/>
      <protection locked="0"/>
    </xf>
    <xf numFmtId="168" fontId="39" fillId="13" borderId="28" xfId="37" applyNumberFormat="1" applyFont="1" applyFill="1" applyBorder="1" applyAlignment="1">
      <alignment horizontal="left" vertical="center"/>
    </xf>
    <xf numFmtId="2" fontId="60" fillId="4" borderId="101" xfId="35" applyNumberFormat="1" applyFont="1" applyFill="1" applyBorder="1" applyAlignment="1" applyProtection="1">
      <alignment horizontal="center" vertical="center" wrapText="1"/>
      <protection locked="0"/>
    </xf>
    <xf numFmtId="3" fontId="39" fillId="13" borderId="72" xfId="36" applyNumberFormat="1" applyFont="1" applyFill="1" applyBorder="1" applyAlignment="1" applyProtection="1">
      <alignment horizontal="center" vertical="center"/>
      <protection locked="0"/>
    </xf>
    <xf numFmtId="1" fontId="39" fillId="13" borderId="77" xfId="35" applyNumberFormat="1" applyFont="1" applyFill="1" applyBorder="1" applyAlignment="1" applyProtection="1">
      <alignment horizontal="center" vertical="center"/>
      <protection locked="0"/>
    </xf>
    <xf numFmtId="3" fontId="39" fillId="0" borderId="75" xfId="36" applyNumberFormat="1" applyFont="1" applyFill="1" applyBorder="1" applyAlignment="1" applyProtection="1">
      <alignment horizontal="center" vertical="center"/>
      <protection locked="0"/>
    </xf>
    <xf numFmtId="0" fontId="51" fillId="0" borderId="28" xfId="34" applyNumberFormat="1" applyFont="1" applyFill="1" applyBorder="1" applyAlignment="1" applyProtection="1">
      <alignment horizontal="left" vertical="center" wrapText="1"/>
      <protection locked="0"/>
    </xf>
    <xf numFmtId="1" fontId="39" fillId="0" borderId="28" xfId="35" applyNumberFormat="1" applyFont="1" applyFill="1" applyBorder="1" applyAlignment="1" applyProtection="1">
      <alignment horizontal="center" vertical="center"/>
      <protection locked="0"/>
    </xf>
    <xf numFmtId="1" fontId="39" fillId="0" borderId="28" xfId="35" applyNumberFormat="1" applyFont="1" applyFill="1" applyBorder="1" applyAlignment="1" applyProtection="1">
      <alignment horizontal="left" vertical="center"/>
      <protection locked="0"/>
    </xf>
    <xf numFmtId="1" fontId="39" fillId="0" borderId="70" xfId="35" applyNumberFormat="1" applyFont="1" applyFill="1" applyBorder="1" applyAlignment="1" applyProtection="1">
      <alignment horizontal="center" vertical="center"/>
      <protection locked="0"/>
    </xf>
    <xf numFmtId="168" fontId="39" fillId="0" borderId="70" xfId="37" applyNumberFormat="1" applyFont="1" applyFill="1" applyBorder="1" applyAlignment="1">
      <alignment horizontal="left" vertical="center"/>
    </xf>
    <xf numFmtId="1" fontId="39" fillId="0" borderId="0" xfId="35" applyNumberFormat="1" applyFont="1" applyFill="1" applyAlignment="1" applyProtection="1">
      <alignment horizontal="left" vertical="center"/>
      <protection locked="0"/>
    </xf>
    <xf numFmtId="3" fontId="39" fillId="13" borderId="76" xfId="36" applyNumberFormat="1" applyFont="1" applyFill="1" applyBorder="1" applyAlignment="1" applyProtection="1">
      <alignment horizontal="center" vertical="center"/>
      <protection locked="0"/>
    </xf>
    <xf numFmtId="0" fontId="51" fillId="13" borderId="107" xfId="34" applyFont="1" applyFill="1" applyBorder="1" applyAlignment="1" applyProtection="1">
      <alignment horizontal="left" vertical="center" wrapText="1"/>
      <protection locked="0"/>
    </xf>
    <xf numFmtId="1" fontId="39" fillId="13" borderId="107" xfId="35" applyNumberFormat="1" applyFont="1" applyFill="1" applyBorder="1" applyAlignment="1" applyProtection="1">
      <alignment horizontal="center" vertical="center"/>
      <protection locked="0"/>
    </xf>
    <xf numFmtId="2" fontId="38" fillId="0" borderId="0" xfId="35" applyNumberFormat="1" applyFont="1" applyFill="1" applyBorder="1" applyAlignment="1">
      <alignment horizontal="center" vertical="center"/>
    </xf>
    <xf numFmtId="4" fontId="38" fillId="0" borderId="0" xfId="36" applyNumberFormat="1" applyFont="1" applyFill="1" applyBorder="1" applyAlignment="1">
      <alignment horizontal="right" vertical="center"/>
    </xf>
    <xf numFmtId="3" fontId="39" fillId="0" borderId="0" xfId="36" applyNumberFormat="1" applyFont="1" applyFill="1" applyBorder="1" applyAlignment="1" applyProtection="1">
      <alignment horizontal="center" vertical="center"/>
      <protection locked="0"/>
    </xf>
    <xf numFmtId="0" fontId="50" fillId="0" borderId="0" xfId="34" applyFont="1" applyFill="1" applyAlignment="1" applyProtection="1">
      <alignment horizontal="left" vertical="center" wrapText="1"/>
      <protection locked="0"/>
    </xf>
    <xf numFmtId="165" fontId="39" fillId="0" borderId="0" xfId="37" applyFont="1" applyFill="1" applyBorder="1" applyAlignment="1">
      <alignment horizontal="left" vertical="center"/>
    </xf>
    <xf numFmtId="0" fontId="51" fillId="0" borderId="70" xfId="34" applyFont="1" applyFill="1" applyBorder="1" applyAlignment="1" applyProtection="1">
      <alignment horizontal="left" vertical="center" wrapText="1"/>
      <protection locked="0"/>
    </xf>
    <xf numFmtId="0" fontId="51" fillId="0" borderId="77" xfId="34" applyFont="1" applyFill="1" applyBorder="1" applyAlignment="1" applyProtection="1">
      <alignment horizontal="left" vertical="center" wrapText="1"/>
      <protection locked="0"/>
    </xf>
    <xf numFmtId="1" fontId="39" fillId="0" borderId="77" xfId="35" applyNumberFormat="1" applyFont="1" applyFill="1" applyBorder="1" applyAlignment="1" applyProtection="1">
      <alignment horizontal="center" vertical="center"/>
      <protection locked="0"/>
    </xf>
    <xf numFmtId="3" fontId="39" fillId="0" borderId="30" xfId="36" applyNumberFormat="1" applyFont="1" applyFill="1" applyBorder="1" applyAlignment="1" applyProtection="1">
      <alignment horizontal="right" vertical="center"/>
      <protection locked="0"/>
    </xf>
    <xf numFmtId="3" fontId="39" fillId="13" borderId="30" xfId="36" applyNumberFormat="1" applyFont="1" applyFill="1" applyBorder="1" applyAlignment="1" applyProtection="1">
      <alignment horizontal="right" vertical="center"/>
      <protection locked="0"/>
    </xf>
    <xf numFmtId="0" fontId="50" fillId="0" borderId="0" xfId="34" applyFont="1" applyFill="1" applyBorder="1" applyAlignment="1" applyProtection="1">
      <alignment horizontal="left" vertical="center" wrapText="1"/>
      <protection locked="0"/>
    </xf>
    <xf numFmtId="1" fontId="39" fillId="0" borderId="0" xfId="35" applyNumberFormat="1" applyFont="1" applyFill="1" applyBorder="1" applyAlignment="1" applyProtection="1">
      <alignment horizontal="left" vertical="center"/>
      <protection locked="0"/>
    </xf>
    <xf numFmtId="1" fontId="39" fillId="13" borderId="0" xfId="35" applyNumberFormat="1" applyFont="1" applyFill="1" applyAlignment="1" applyProtection="1">
      <alignment horizontal="left" vertical="center"/>
      <protection locked="0"/>
    </xf>
    <xf numFmtId="1" fontId="39" fillId="0" borderId="0" xfId="35" applyNumberFormat="1" applyFont="1" applyFill="1" applyBorder="1" applyAlignment="1" applyProtection="1">
      <alignment horizontal="left" vertical="center" wrapText="1"/>
      <protection locked="0"/>
    </xf>
    <xf numFmtId="1" fontId="39" fillId="0" borderId="70" xfId="35" applyNumberFormat="1" applyFont="1" applyFill="1" applyBorder="1" applyAlignment="1" applyProtection="1">
      <alignment horizontal="left" vertical="center"/>
      <protection locked="0"/>
    </xf>
    <xf numFmtId="168" fontId="39" fillId="0" borderId="108" xfId="37" applyNumberFormat="1" applyFont="1" applyFill="1" applyBorder="1" applyAlignment="1">
      <alignment horizontal="left" vertical="center"/>
    </xf>
    <xf numFmtId="3" fontId="39" fillId="0" borderId="72" xfId="36" applyNumberFormat="1" applyFont="1" applyFill="1" applyBorder="1" applyAlignment="1" applyProtection="1">
      <alignment horizontal="center" vertical="center"/>
      <protection locked="0"/>
    </xf>
    <xf numFmtId="1" fontId="39" fillId="0" borderId="77" xfId="35" applyNumberFormat="1" applyFont="1" applyFill="1" applyBorder="1" applyAlignment="1" applyProtection="1">
      <alignment horizontal="left" vertical="center"/>
      <protection locked="0"/>
    </xf>
    <xf numFmtId="20" fontId="70" fillId="33" borderId="99" xfId="0" applyNumberFormat="1" applyFont="1" applyFill="1" applyBorder="1" applyAlignment="1">
      <alignment vertical="center" wrapText="1"/>
    </xf>
    <xf numFmtId="0" fontId="38" fillId="14" borderId="0" xfId="34" applyFont="1" applyFill="1">
      <alignment horizontal="left"/>
    </xf>
    <xf numFmtId="0" fontId="61" fillId="14" borderId="109" xfId="34" applyFont="1" applyFill="1" applyBorder="1" applyAlignment="1" applyProtection="1">
      <alignment horizontal="center" vertical="center" wrapText="1"/>
    </xf>
    <xf numFmtId="2" fontId="61" fillId="14" borderId="40" xfId="35" applyNumberFormat="1" applyFont="1" applyFill="1" applyBorder="1" applyAlignment="1">
      <alignment horizontal="center" vertical="center"/>
    </xf>
    <xf numFmtId="2" fontId="61" fillId="14" borderId="110" xfId="35" applyNumberFormat="1" applyFont="1" applyFill="1" applyBorder="1" applyAlignment="1">
      <alignment horizontal="center" vertical="center"/>
    </xf>
    <xf numFmtId="2" fontId="60" fillId="14" borderId="40" xfId="34" applyNumberFormat="1" applyFont="1" applyFill="1" applyBorder="1" applyAlignment="1" applyProtection="1">
      <alignment horizontal="center" vertical="center"/>
    </xf>
    <xf numFmtId="2" fontId="60" fillId="14" borderId="40" xfId="35" applyNumberFormat="1" applyFont="1" applyFill="1" applyBorder="1" applyAlignment="1">
      <alignment horizontal="center" vertical="center"/>
    </xf>
    <xf numFmtId="2" fontId="60" fillId="14" borderId="110" xfId="35" applyNumberFormat="1" applyFont="1" applyFill="1" applyBorder="1" applyAlignment="1">
      <alignment horizontal="center" vertical="center"/>
    </xf>
    <xf numFmtId="2" fontId="61" fillId="14" borderId="111" xfId="35" applyNumberFormat="1" applyFont="1" applyFill="1" applyBorder="1" applyAlignment="1">
      <alignment horizontal="center" vertical="center"/>
    </xf>
    <xf numFmtId="2" fontId="61" fillId="14" borderId="110" xfId="34" applyNumberFormat="1" applyFont="1" applyFill="1" applyBorder="1" applyAlignment="1">
      <alignment horizontal="center" vertical="center"/>
    </xf>
    <xf numFmtId="2" fontId="61" fillId="14" borderId="112" xfId="35" applyNumberFormat="1" applyFont="1" applyFill="1" applyBorder="1" applyAlignment="1">
      <alignment horizontal="center" vertical="center"/>
    </xf>
    <xf numFmtId="2" fontId="61" fillId="14" borderId="113" xfId="35" applyNumberFormat="1" applyFont="1" applyFill="1" applyBorder="1" applyAlignment="1">
      <alignment horizontal="center" vertical="center"/>
    </xf>
    <xf numFmtId="0" fontId="24" fillId="35" borderId="0" xfId="10" applyFont="1" applyFill="1" applyAlignment="1" applyProtection="1">
      <alignment horizontal="center" vertical="center" wrapText="1"/>
    </xf>
    <xf numFmtId="4" fontId="64" fillId="35" borderId="0" xfId="9" applyNumberFormat="1" applyFont="1" applyFill="1" applyAlignment="1" applyProtection="1">
      <alignment horizontal="center" vertical="center"/>
    </xf>
    <xf numFmtId="0" fontId="24" fillId="34" borderId="0" xfId="10" applyFont="1" applyFill="1" applyAlignment="1" applyProtection="1">
      <alignment horizontal="center" vertical="center" wrapText="1"/>
    </xf>
    <xf numFmtId="39" fontId="22" fillId="34" borderId="0" xfId="9" applyFont="1" applyFill="1" applyAlignment="1" applyProtection="1">
      <alignment horizontal="center" vertical="center"/>
    </xf>
    <xf numFmtId="0" fontId="24" fillId="14" borderId="0" xfId="10" applyFont="1" applyFill="1" applyAlignment="1" applyProtection="1">
      <alignment horizontal="center" vertical="center" wrapText="1"/>
    </xf>
    <xf numFmtId="39" fontId="22" fillId="14" borderId="0" xfId="9" applyFont="1" applyFill="1" applyAlignment="1" applyProtection="1">
      <alignment horizontal="center" vertical="center"/>
    </xf>
    <xf numFmtId="171" fontId="64" fillId="35" borderId="0" xfId="9" applyNumberFormat="1" applyFont="1" applyFill="1" applyAlignment="1">
      <alignment horizontal="center" vertical="center"/>
    </xf>
    <xf numFmtId="4" fontId="60" fillId="14" borderId="28" xfId="36" applyFont="1" applyFill="1" applyBorder="1" applyAlignment="1">
      <alignment horizontal="center" vertical="center"/>
    </xf>
    <xf numFmtId="169" fontId="64" fillId="35" borderId="0" xfId="9" applyNumberFormat="1" applyFont="1" applyFill="1" applyAlignment="1">
      <alignment horizontal="center" vertical="center"/>
    </xf>
    <xf numFmtId="4" fontId="60" fillId="14" borderId="70" xfId="36" applyFont="1" applyFill="1" applyBorder="1" applyAlignment="1">
      <alignment horizontal="center" vertical="center"/>
    </xf>
    <xf numFmtId="2" fontId="60" fillId="4" borderId="97" xfId="35" applyNumberFormat="1" applyFont="1" applyFill="1" applyBorder="1" applyAlignment="1" applyProtection="1">
      <alignment horizontal="center" vertical="center" wrapText="1"/>
      <protection locked="0"/>
    </xf>
    <xf numFmtId="2" fontId="60" fillId="4" borderId="98" xfId="35" applyNumberFormat="1" applyFont="1" applyFill="1" applyBorder="1" applyAlignment="1" applyProtection="1">
      <alignment horizontal="center" vertical="center" wrapText="1"/>
      <protection locked="0"/>
    </xf>
    <xf numFmtId="0" fontId="19" fillId="4" borderId="33" xfId="34" applyFont="1" applyFill="1" applyBorder="1" applyAlignment="1" applyProtection="1">
      <alignment horizontal="center" vertical="center" wrapText="1"/>
    </xf>
    <xf numFmtId="0" fontId="19" fillId="14" borderId="0" xfId="34" applyFont="1" applyFill="1" applyBorder="1" applyAlignment="1" applyProtection="1">
      <alignment horizontal="center" vertical="center" wrapText="1"/>
    </xf>
    <xf numFmtId="2" fontId="60" fillId="34" borderId="97" xfId="35" applyNumberFormat="1" applyFont="1" applyFill="1" applyBorder="1" applyAlignment="1" applyProtection="1">
      <alignment horizontal="center" vertical="center" wrapText="1"/>
      <protection locked="0"/>
    </xf>
    <xf numFmtId="2" fontId="60" fillId="4" borderId="114" xfId="35" applyNumberFormat="1" applyFont="1" applyFill="1" applyBorder="1" applyAlignment="1" applyProtection="1">
      <alignment horizontal="center" vertical="center" wrapText="1"/>
      <protection locked="0"/>
    </xf>
    <xf numFmtId="1" fontId="39" fillId="0" borderId="107" xfId="35" applyNumberFormat="1" applyFont="1" applyFill="1" applyBorder="1" applyAlignment="1" applyProtection="1">
      <alignment horizontal="center" vertical="center"/>
      <protection locked="0"/>
    </xf>
    <xf numFmtId="0" fontId="51" fillId="0" borderId="107" xfId="34" applyFont="1" applyFill="1" applyBorder="1" applyAlignment="1" applyProtection="1">
      <alignment horizontal="left" vertical="center" wrapText="1"/>
      <protection locked="0"/>
    </xf>
    <xf numFmtId="3" fontId="39" fillId="0" borderId="76" xfId="36" applyNumberFormat="1" applyFont="1" applyFill="1" applyBorder="1" applyAlignment="1" applyProtection="1">
      <alignment horizontal="center" vertical="center"/>
      <protection locked="0"/>
    </xf>
    <xf numFmtId="4" fontId="60" fillId="14" borderId="116" xfId="36" applyFont="1" applyFill="1" applyBorder="1" applyAlignment="1">
      <alignment horizontal="center" vertical="center"/>
    </xf>
    <xf numFmtId="4" fontId="60" fillId="14" borderId="115" xfId="36" applyFont="1" applyFill="1" applyBorder="1" applyAlignment="1">
      <alignment horizontal="center" vertical="center"/>
    </xf>
    <xf numFmtId="2" fontId="60" fillId="4" borderId="51" xfId="6" applyNumberFormat="1" applyFont="1" applyFill="1" applyBorder="1" applyAlignment="1" applyProtection="1">
      <alignment horizontal="center" vertical="center" wrapText="1"/>
      <protection locked="0"/>
    </xf>
    <xf numFmtId="4" fontId="60" fillId="14" borderId="51" xfId="7" applyNumberFormat="1" applyFont="1" applyFill="1" applyBorder="1" applyAlignment="1">
      <alignment horizontal="center" vertical="center"/>
    </xf>
    <xf numFmtId="1" fontId="39" fillId="13" borderId="28" xfId="35" applyNumberFormat="1" applyFont="1" applyFill="1" applyBorder="1" applyAlignment="1" applyProtection="1">
      <alignment horizontal="center" vertical="center" wrapText="1"/>
      <protection locked="0"/>
    </xf>
    <xf numFmtId="0" fontId="51" fillId="13" borderId="28" xfId="34" applyNumberFormat="1" applyFont="1" applyFill="1" applyBorder="1" applyAlignment="1" applyProtection="1">
      <alignment horizontal="left" vertical="center" wrapText="1"/>
      <protection locked="0"/>
    </xf>
    <xf numFmtId="3" fontId="39" fillId="13" borderId="29" xfId="36" applyNumberFormat="1" applyFont="1" applyFill="1" applyBorder="1" applyAlignment="1" applyProtection="1">
      <alignment horizontal="right" vertical="center"/>
      <protection locked="0"/>
    </xf>
    <xf numFmtId="4" fontId="60" fillId="14" borderId="94" xfId="36" applyFont="1" applyFill="1" applyBorder="1" applyAlignment="1">
      <alignment horizontal="center" vertical="center"/>
    </xf>
    <xf numFmtId="4" fontId="60" fillId="14" borderId="95" xfId="36" applyFont="1" applyFill="1" applyBorder="1" applyAlignment="1">
      <alignment horizontal="center" vertical="center"/>
    </xf>
    <xf numFmtId="20" fontId="22" fillId="14" borderId="0" xfId="0" applyNumberFormat="1" applyFont="1" applyFill="1" applyBorder="1" applyAlignment="1" applyProtection="1">
      <alignment vertical="center"/>
    </xf>
    <xf numFmtId="20" fontId="22" fillId="14" borderId="28" xfId="0" applyNumberFormat="1" applyFont="1" applyFill="1" applyBorder="1" applyAlignment="1" applyProtection="1">
      <alignment vertical="center"/>
    </xf>
    <xf numFmtId="0" fontId="0" fillId="0" borderId="9" xfId="0" applyBorder="1"/>
    <xf numFmtId="0" fontId="4" fillId="0" borderId="0" xfId="34" applyNumberFormat="1" applyFont="1" applyAlignment="1" applyProtection="1">
      <alignment horizontal="left" vertical="center" wrapText="1"/>
    </xf>
    <xf numFmtId="166" fontId="61" fillId="0" borderId="0" xfId="38" applyFont="1" applyAlignment="1" applyProtection="1">
      <alignment horizontal="left" vertical="center"/>
    </xf>
    <xf numFmtId="2" fontId="60" fillId="0" borderId="18" xfId="34" applyNumberFormat="1" applyFont="1" applyBorder="1" applyAlignment="1" applyProtection="1">
      <alignment horizontal="center" vertical="center" wrapText="1"/>
    </xf>
    <xf numFmtId="167" fontId="61" fillId="37" borderId="0" xfId="34" applyNumberFormat="1" applyFont="1" applyFill="1" applyAlignment="1" applyProtection="1">
      <alignment horizontal="right" vertical="center" wrapText="1"/>
      <protection locked="0"/>
    </xf>
    <xf numFmtId="0" fontId="14" fillId="0" borderId="0" xfId="0" applyFont="1" applyFill="1" applyBorder="1" applyAlignment="1" applyProtection="1">
      <alignment horizontal="center" vertical="center" wrapText="1"/>
    </xf>
    <xf numFmtId="0" fontId="14" fillId="16" borderId="22" xfId="0" applyFont="1" applyFill="1" applyBorder="1" applyAlignment="1" applyProtection="1">
      <alignment horizontal="center" vertical="center" wrapText="1"/>
    </xf>
    <xf numFmtId="0" fontId="14" fillId="16" borderId="23" xfId="0" applyFont="1" applyFill="1" applyBorder="1" applyAlignment="1" applyProtection="1">
      <alignment horizontal="center" vertical="center" wrapText="1"/>
    </xf>
    <xf numFmtId="0" fontId="14" fillId="0" borderId="0" xfId="0" applyFont="1" applyFill="1" applyBorder="1" applyAlignment="1">
      <alignment horizontal="center" vertical="center" wrapText="1"/>
    </xf>
    <xf numFmtId="0" fontId="71" fillId="0" borderId="4" xfId="1" applyFont="1" applyBorder="1" applyAlignment="1">
      <alignment horizontal="center" vertical="center"/>
    </xf>
    <xf numFmtId="0" fontId="71" fillId="0" borderId="6" xfId="1" applyFont="1" applyBorder="1" applyAlignment="1">
      <alignment horizontal="center" vertical="center"/>
    </xf>
    <xf numFmtId="0" fontId="71" fillId="0" borderId="117" xfId="1" applyFont="1" applyBorder="1" applyAlignment="1">
      <alignment horizontal="center" vertical="center"/>
    </xf>
    <xf numFmtId="0" fontId="71" fillId="0" borderId="28" xfId="1" applyFont="1" applyBorder="1" applyAlignment="1">
      <alignment horizontal="center" vertical="center"/>
    </xf>
    <xf numFmtId="20" fontId="22" fillId="14" borderId="0" xfId="0" applyNumberFormat="1" applyFont="1" applyFill="1" applyBorder="1" applyAlignment="1" applyProtection="1">
      <alignment horizontal="left" vertical="center"/>
    </xf>
    <xf numFmtId="1" fontId="62" fillId="14" borderId="50" xfId="2" applyNumberFormat="1" applyFont="1" applyFill="1" applyBorder="1" applyAlignment="1" applyProtection="1">
      <alignment horizontal="right" vertical="center"/>
    </xf>
    <xf numFmtId="1" fontId="62" fillId="14" borderId="0" xfId="2" applyNumberFormat="1" applyFont="1" applyFill="1" applyBorder="1" applyAlignment="1" applyProtection="1">
      <alignment horizontal="right" vertical="center"/>
    </xf>
    <xf numFmtId="2" fontId="62" fillId="14" borderId="71" xfId="2" applyNumberFormat="1" applyFont="1" applyFill="1" applyBorder="1" applyAlignment="1" applyProtection="1">
      <alignment horizontal="right" vertical="center"/>
    </xf>
    <xf numFmtId="2" fontId="62" fillId="14" borderId="0" xfId="2" applyNumberFormat="1" applyFont="1" applyFill="1" applyBorder="1" applyAlignment="1" applyProtection="1">
      <alignment horizontal="right" vertical="center"/>
    </xf>
    <xf numFmtId="0" fontId="14" fillId="16" borderId="118" xfId="0" applyFont="1" applyFill="1" applyBorder="1" applyAlignment="1" applyProtection="1">
      <alignment horizontal="center" vertical="center" wrapText="1"/>
    </xf>
    <xf numFmtId="0" fontId="14" fillId="16" borderId="119" xfId="0" applyFont="1" applyFill="1" applyBorder="1" applyAlignment="1" applyProtection="1">
      <alignment horizontal="center" vertical="center" wrapText="1"/>
    </xf>
    <xf numFmtId="20" fontId="65" fillId="33" borderId="99" xfId="0" applyNumberFormat="1" applyFont="1" applyFill="1" applyBorder="1" applyAlignment="1">
      <alignment horizontal="center" vertical="center" wrapText="1"/>
    </xf>
    <xf numFmtId="20" fontId="65" fillId="33" borderId="100" xfId="0" applyNumberFormat="1" applyFont="1" applyFill="1" applyBorder="1" applyAlignment="1">
      <alignment horizontal="center" vertical="center" wrapText="1"/>
    </xf>
    <xf numFmtId="2" fontId="44" fillId="36" borderId="104" xfId="0" applyNumberFormat="1" applyFont="1" applyFill="1" applyBorder="1" applyAlignment="1" applyProtection="1">
      <alignment horizontal="center" vertical="center" wrapText="1"/>
      <protection locked="0"/>
    </xf>
    <xf numFmtId="2" fontId="44" fillId="36" borderId="105" xfId="0" applyNumberFormat="1" applyFont="1" applyFill="1" applyBorder="1" applyAlignment="1" applyProtection="1">
      <alignment horizontal="center" vertical="center" wrapText="1"/>
      <protection locked="0"/>
    </xf>
    <xf numFmtId="2" fontId="79" fillId="36" borderId="4" xfId="0" applyNumberFormat="1" applyFont="1" applyFill="1" applyBorder="1" applyAlignment="1" applyProtection="1">
      <alignment horizontal="center" vertical="center" wrapText="1"/>
    </xf>
    <xf numFmtId="2" fontId="79" fillId="36" borderId="117" xfId="0" applyNumberFormat="1" applyFont="1" applyFill="1" applyBorder="1" applyAlignment="1" applyProtection="1">
      <alignment horizontal="center" vertical="center" wrapText="1"/>
    </xf>
    <xf numFmtId="0" fontId="73" fillId="36" borderId="6" xfId="0" applyFont="1" applyFill="1" applyBorder="1" applyAlignment="1">
      <alignment horizontal="center" vertical="center"/>
    </xf>
    <xf numFmtId="0" fontId="73" fillId="36" borderId="3" xfId="0" applyFont="1" applyFill="1" applyBorder="1" applyAlignment="1">
      <alignment horizontal="center" vertical="center"/>
    </xf>
    <xf numFmtId="0" fontId="72" fillId="36" borderId="28" xfId="1" applyFont="1" applyFill="1" applyBorder="1" applyAlignment="1" applyProtection="1">
      <alignment horizontal="center" vertical="center" wrapText="1"/>
      <protection locked="0"/>
    </xf>
    <xf numFmtId="0" fontId="72" fillId="36" borderId="102" xfId="1" applyFont="1" applyFill="1" applyBorder="1" applyAlignment="1" applyProtection="1">
      <alignment horizontal="center" vertical="center" wrapText="1"/>
      <protection locked="0"/>
    </xf>
    <xf numFmtId="0" fontId="24" fillId="14" borderId="33" xfId="0" applyFont="1" applyFill="1" applyBorder="1" applyAlignment="1">
      <alignment horizontal="center" vertical="center" textRotation="90"/>
    </xf>
    <xf numFmtId="0" fontId="24" fillId="14" borderId="97" xfId="0" applyFont="1" applyFill="1" applyBorder="1" applyAlignment="1">
      <alignment horizontal="center" vertical="center" textRotation="90"/>
    </xf>
    <xf numFmtId="0" fontId="24" fillId="14" borderId="98" xfId="0" applyFont="1" applyFill="1" applyBorder="1" applyAlignment="1">
      <alignment horizontal="center" vertical="center" textRotation="90"/>
    </xf>
    <xf numFmtId="0" fontId="35" fillId="2" borderId="20" xfId="3" applyFont="1" applyBorder="1" applyAlignment="1">
      <alignment horizontal="center" vertical="center" wrapText="1"/>
    </xf>
    <xf numFmtId="0" fontId="35" fillId="2" borderId="15" xfId="3" applyFont="1" applyBorder="1" applyAlignment="1">
      <alignment horizontal="center" vertical="center" wrapText="1"/>
    </xf>
    <xf numFmtId="0" fontId="35" fillId="2" borderId="46" xfId="3" applyFont="1" applyBorder="1" applyAlignment="1">
      <alignment horizontal="center" vertical="center" wrapText="1"/>
    </xf>
    <xf numFmtId="0" fontId="35" fillId="2" borderId="50" xfId="3" applyFont="1" applyBorder="1" applyAlignment="1" applyProtection="1">
      <alignment horizontal="center" vertical="center" wrapText="1"/>
    </xf>
    <xf numFmtId="0" fontId="35" fillId="2" borderId="0" xfId="3" applyFont="1" applyBorder="1" applyAlignment="1" applyProtection="1">
      <alignment horizontal="center" vertical="center" wrapText="1"/>
    </xf>
    <xf numFmtId="0" fontId="35" fillId="2" borderId="30" xfId="3" applyFont="1" applyBorder="1" applyAlignment="1" applyProtection="1">
      <alignment horizontal="center" vertical="center" wrapText="1"/>
    </xf>
    <xf numFmtId="39" fontId="62" fillId="14" borderId="51" xfId="0" applyNumberFormat="1" applyFont="1" applyFill="1" applyBorder="1" applyAlignment="1">
      <alignment horizontal="center" vertical="center"/>
    </xf>
    <xf numFmtId="0" fontId="62" fillId="14" borderId="28" xfId="0" applyFont="1" applyFill="1" applyBorder="1" applyAlignment="1">
      <alignment horizontal="center" vertical="center"/>
    </xf>
    <xf numFmtId="0" fontId="62" fillId="14" borderId="29" xfId="0" applyFont="1" applyFill="1" applyBorder="1" applyAlignment="1">
      <alignment horizontal="center" vertical="center"/>
    </xf>
    <xf numFmtId="0" fontId="48" fillId="14" borderId="42" xfId="0" applyFont="1" applyFill="1" applyBorder="1" applyAlignment="1">
      <alignment horizontal="center" vertical="center" wrapText="1"/>
    </xf>
    <xf numFmtId="0" fontId="48" fillId="14" borderId="43" xfId="0" applyFont="1" applyFill="1" applyBorder="1" applyAlignment="1">
      <alignment horizontal="center" vertical="center" wrapText="1"/>
    </xf>
    <xf numFmtId="2" fontId="22" fillId="14" borderId="42" xfId="0" applyNumberFormat="1" applyFont="1" applyFill="1" applyBorder="1" applyAlignment="1">
      <alignment horizontal="center" vertical="center" wrapText="1"/>
    </xf>
    <xf numFmtId="2" fontId="22" fillId="14" borderId="43" xfId="0" applyNumberFormat="1" applyFont="1" applyFill="1" applyBorder="1" applyAlignment="1">
      <alignment horizontal="center" vertical="center" wrapText="1"/>
    </xf>
    <xf numFmtId="1" fontId="62" fillId="14" borderId="50" xfId="0" applyNumberFormat="1" applyFont="1" applyFill="1" applyBorder="1" applyAlignment="1" applyProtection="1">
      <alignment horizontal="right" vertical="center" wrapText="1"/>
    </xf>
    <xf numFmtId="1" fontId="62" fillId="14" borderId="0" xfId="0" applyNumberFormat="1" applyFont="1" applyFill="1" applyBorder="1" applyAlignment="1" applyProtection="1">
      <alignment horizontal="right" vertical="center" wrapText="1"/>
    </xf>
    <xf numFmtId="2" fontId="62" fillId="14" borderId="51" xfId="0" applyNumberFormat="1" applyFont="1" applyFill="1" applyBorder="1" applyAlignment="1" applyProtection="1">
      <alignment horizontal="right" vertical="center" wrapText="1"/>
    </xf>
    <xf numFmtId="2" fontId="62" fillId="14" borderId="28" xfId="0" applyNumberFormat="1" applyFont="1" applyFill="1" applyBorder="1" applyAlignment="1" applyProtection="1">
      <alignment horizontal="right" vertical="center" wrapText="1"/>
    </xf>
    <xf numFmtId="164" fontId="63" fillId="26" borderId="55" xfId="4" applyNumberFormat="1" applyFont="1" applyFill="1" applyBorder="1" applyAlignment="1">
      <alignment horizontal="center" vertical="center" wrapText="1"/>
    </xf>
    <xf numFmtId="164" fontId="63" fillId="26" borderId="56" xfId="4" applyNumberFormat="1" applyFont="1" applyFill="1" applyBorder="1" applyAlignment="1">
      <alignment horizontal="center" vertical="center" wrapText="1"/>
    </xf>
    <xf numFmtId="164" fontId="63" fillId="26" borderId="57" xfId="4" applyNumberFormat="1" applyFont="1" applyFill="1" applyBorder="1" applyAlignment="1">
      <alignment horizontal="center" vertical="center" wrapText="1"/>
    </xf>
    <xf numFmtId="0" fontId="37" fillId="2" borderId="50" xfId="0" applyNumberFormat="1" applyFont="1" applyFill="1" applyBorder="1" applyAlignment="1">
      <alignment horizontal="center" vertical="center" wrapText="1"/>
    </xf>
    <xf numFmtId="0" fontId="37" fillId="2" borderId="0" xfId="0" applyNumberFormat="1" applyFont="1" applyFill="1" applyBorder="1" applyAlignment="1">
      <alignment horizontal="center" vertical="center" wrapText="1"/>
    </xf>
    <xf numFmtId="0" fontId="37" fillId="2" borderId="30" xfId="0" applyNumberFormat="1" applyFont="1" applyFill="1" applyBorder="1" applyAlignment="1">
      <alignment horizontal="center" vertical="center" wrapText="1"/>
    </xf>
    <xf numFmtId="0" fontId="37" fillId="2" borderId="47" xfId="0" applyNumberFormat="1" applyFont="1" applyFill="1" applyBorder="1" applyAlignment="1">
      <alignment horizontal="center" vertical="center" wrapText="1"/>
    </xf>
    <xf numFmtId="0" fontId="37" fillId="2" borderId="35" xfId="0" applyNumberFormat="1" applyFont="1" applyFill="1" applyBorder="1" applyAlignment="1">
      <alignment horizontal="center" vertical="center" wrapText="1"/>
    </xf>
    <xf numFmtId="0" fontId="37" fillId="2" borderId="48" xfId="0" applyNumberFormat="1" applyFont="1" applyFill="1" applyBorder="1" applyAlignment="1">
      <alignment horizontal="center" vertical="center" wrapText="1"/>
    </xf>
    <xf numFmtId="0" fontId="63" fillId="24" borderId="68" xfId="4" applyFont="1" applyFill="1" applyBorder="1" applyAlignment="1">
      <alignment horizontal="center" vertical="center"/>
    </xf>
    <xf numFmtId="0" fontId="63" fillId="24" borderId="65" xfId="4" applyFont="1" applyFill="1" applyBorder="1" applyAlignment="1">
      <alignment horizontal="center" vertical="center"/>
    </xf>
    <xf numFmtId="0" fontId="63" fillId="24" borderId="69" xfId="4" applyFont="1" applyFill="1" applyBorder="1" applyAlignment="1">
      <alignment horizontal="center" vertical="center"/>
    </xf>
    <xf numFmtId="0" fontId="63" fillId="23" borderId="54" xfId="4" applyFont="1" applyFill="1" applyBorder="1" applyAlignment="1">
      <alignment horizontal="center" vertical="center"/>
    </xf>
    <xf numFmtId="0" fontId="63" fillId="23" borderId="56" xfId="4" applyFont="1" applyFill="1" applyBorder="1" applyAlignment="1">
      <alignment horizontal="center" vertical="center"/>
    </xf>
    <xf numFmtId="0" fontId="63" fillId="23" borderId="58" xfId="4" applyFont="1" applyFill="1" applyBorder="1" applyAlignment="1">
      <alignment horizontal="center" vertical="center"/>
    </xf>
    <xf numFmtId="0" fontId="63" fillId="25" borderId="54" xfId="4" applyFont="1" applyFill="1" applyBorder="1" applyAlignment="1">
      <alignment horizontal="center" vertical="center"/>
    </xf>
    <xf numFmtId="0" fontId="63" fillId="25" borderId="56" xfId="4" applyFont="1" applyFill="1" applyBorder="1" applyAlignment="1">
      <alignment horizontal="center" vertical="center"/>
    </xf>
    <xf numFmtId="0" fontId="63" fillId="25" borderId="58" xfId="4" applyFont="1" applyFill="1" applyBorder="1" applyAlignment="1">
      <alignment horizontal="center" vertical="center"/>
    </xf>
    <xf numFmtId="164" fontId="63" fillId="23" borderId="64" xfId="4" applyNumberFormat="1" applyFont="1" applyFill="1" applyBorder="1" applyAlignment="1">
      <alignment horizontal="center" vertical="center" wrapText="1"/>
    </xf>
    <xf numFmtId="164" fontId="63" fillId="23" borderId="65" xfId="4" applyNumberFormat="1" applyFont="1" applyFill="1" applyBorder="1" applyAlignment="1">
      <alignment horizontal="center" vertical="center" wrapText="1"/>
    </xf>
    <xf numFmtId="164" fontId="63" fillId="23" borderId="66" xfId="4" applyNumberFormat="1" applyFont="1" applyFill="1" applyBorder="1" applyAlignment="1">
      <alignment horizontal="center" vertical="center" wrapText="1"/>
    </xf>
    <xf numFmtId="164" fontId="63" fillId="25" borderId="55" xfId="4" applyNumberFormat="1" applyFont="1" applyFill="1" applyBorder="1" applyAlignment="1">
      <alignment horizontal="center" vertical="center" wrapText="1"/>
    </xf>
    <xf numFmtId="164" fontId="63" fillId="25" borderId="56" xfId="4" applyNumberFormat="1" applyFont="1" applyFill="1" applyBorder="1" applyAlignment="1">
      <alignment horizontal="center" vertical="center" wrapText="1"/>
    </xf>
    <xf numFmtId="164" fontId="63" fillId="25" borderId="57" xfId="4" applyNumberFormat="1" applyFont="1" applyFill="1" applyBorder="1" applyAlignment="1">
      <alignment horizontal="center" vertical="center" wrapText="1"/>
    </xf>
    <xf numFmtId="0" fontId="63" fillId="23" borderId="67" xfId="4" applyFont="1" applyFill="1" applyBorder="1" applyAlignment="1">
      <alignment horizontal="center" vertical="center"/>
    </xf>
    <xf numFmtId="0" fontId="63" fillId="23" borderId="61" xfId="4" applyFont="1" applyFill="1" applyBorder="1" applyAlignment="1">
      <alignment horizontal="center" vertical="center"/>
    </xf>
    <xf numFmtId="0" fontId="63" fillId="23" borderId="63" xfId="4" applyFont="1" applyFill="1" applyBorder="1" applyAlignment="1">
      <alignment horizontal="center" vertical="center"/>
    </xf>
    <xf numFmtId="164" fontId="63" fillId="28" borderId="60" xfId="4" applyNumberFormat="1" applyFont="1" applyFill="1" applyBorder="1" applyAlignment="1">
      <alignment horizontal="center" vertical="center" wrapText="1"/>
    </xf>
    <xf numFmtId="164" fontId="63" fillId="28" borderId="61" xfId="4" applyNumberFormat="1" applyFont="1" applyFill="1" applyBorder="1" applyAlignment="1">
      <alignment horizontal="center" vertical="center" wrapText="1"/>
    </xf>
    <xf numFmtId="164" fontId="63" fillId="28" borderId="62" xfId="4" applyNumberFormat="1" applyFont="1" applyFill="1" applyBorder="1" applyAlignment="1">
      <alignment horizontal="center" vertical="center" wrapText="1"/>
    </xf>
    <xf numFmtId="0" fontId="63" fillId="27" borderId="54" xfId="4" applyFont="1" applyFill="1" applyBorder="1" applyAlignment="1">
      <alignment horizontal="center" vertical="center"/>
    </xf>
    <xf numFmtId="0" fontId="63" fillId="27" borderId="56" xfId="4" applyFont="1" applyFill="1" applyBorder="1" applyAlignment="1">
      <alignment horizontal="center" vertical="center"/>
    </xf>
    <xf numFmtId="0" fontId="63" fillId="27" borderId="58" xfId="4" applyFont="1" applyFill="1" applyBorder="1" applyAlignment="1">
      <alignment horizontal="center" vertical="center"/>
    </xf>
    <xf numFmtId="164" fontId="63" fillId="24" borderId="55" xfId="4" applyNumberFormat="1" applyFont="1" applyFill="1" applyBorder="1" applyAlignment="1">
      <alignment horizontal="center" vertical="center" wrapText="1"/>
    </xf>
    <xf numFmtId="164" fontId="63" fillId="24" borderId="56" xfId="4" applyNumberFormat="1" applyFont="1" applyFill="1" applyBorder="1" applyAlignment="1">
      <alignment horizontal="center" vertical="center" wrapText="1"/>
    </xf>
    <xf numFmtId="164" fontId="63" fillId="24" borderId="57" xfId="4" applyNumberFormat="1" applyFont="1" applyFill="1" applyBorder="1" applyAlignment="1">
      <alignment horizontal="center" vertical="center" wrapText="1"/>
    </xf>
    <xf numFmtId="164" fontId="63" fillId="27" borderId="55" xfId="4" applyNumberFormat="1" applyFont="1" applyFill="1" applyBorder="1" applyAlignment="1">
      <alignment horizontal="center" vertical="center" wrapText="1"/>
    </xf>
    <xf numFmtId="164" fontId="63" fillId="27" borderId="56" xfId="4" applyNumberFormat="1" applyFont="1" applyFill="1" applyBorder="1" applyAlignment="1">
      <alignment horizontal="center" vertical="center" wrapText="1"/>
    </xf>
    <xf numFmtId="164" fontId="63" fillId="27" borderId="57" xfId="4" applyNumberFormat="1" applyFont="1" applyFill="1" applyBorder="1" applyAlignment="1">
      <alignment horizontal="center" vertical="center" wrapText="1"/>
    </xf>
    <xf numFmtId="0" fontId="63" fillId="26" borderId="54" xfId="4" applyFont="1" applyFill="1" applyBorder="1" applyAlignment="1">
      <alignment horizontal="center" vertical="center"/>
    </xf>
    <xf numFmtId="0" fontId="63" fillId="26" borderId="56" xfId="4" applyFont="1" applyFill="1" applyBorder="1" applyAlignment="1">
      <alignment horizontal="center" vertical="center"/>
    </xf>
    <xf numFmtId="0" fontId="63" fillId="26" borderId="58" xfId="4" applyFont="1" applyFill="1" applyBorder="1" applyAlignment="1">
      <alignment horizontal="center" vertical="center"/>
    </xf>
    <xf numFmtId="20" fontId="11" fillId="5" borderId="19" xfId="1" applyNumberFormat="1" applyFont="1" applyFill="1" applyBorder="1" applyAlignment="1">
      <alignment horizontal="center" vertical="center"/>
    </xf>
    <xf numFmtId="20" fontId="11" fillId="5" borderId="18" xfId="1" applyNumberFormat="1" applyFont="1" applyFill="1" applyBorder="1" applyAlignment="1">
      <alignment horizontal="center" vertical="center"/>
    </xf>
    <xf numFmtId="0" fontId="23" fillId="6" borderId="79" xfId="4" applyFont="1" applyFill="1" applyBorder="1" applyAlignment="1">
      <alignment horizontal="center" vertical="center" wrapText="1"/>
    </xf>
    <xf numFmtId="0" fontId="23" fillId="6" borderId="80" xfId="4" applyFont="1" applyFill="1" applyBorder="1" applyAlignment="1">
      <alignment horizontal="center" vertical="center" wrapText="1"/>
    </xf>
    <xf numFmtId="0" fontId="20" fillId="32" borderId="12" xfId="12" applyFont="1" applyFill="1" applyAlignment="1" applyProtection="1">
      <alignment horizontal="center"/>
    </xf>
    <xf numFmtId="0" fontId="20" fillId="32" borderId="96" xfId="12" applyFont="1" applyFill="1" applyBorder="1" applyAlignment="1" applyProtection="1">
      <alignment horizontal="center"/>
    </xf>
    <xf numFmtId="0" fontId="35" fillId="2" borderId="87" xfId="3" applyFont="1" applyBorder="1" applyAlignment="1">
      <alignment horizontal="center" vertical="center" wrapText="1"/>
    </xf>
    <xf numFmtId="0" fontId="35" fillId="2" borderId="10" xfId="3" applyFont="1" applyBorder="1" applyAlignment="1">
      <alignment horizontal="center" vertical="center" wrapText="1"/>
    </xf>
    <xf numFmtId="164" fontId="34" fillId="8" borderId="87" xfId="4" applyNumberFormat="1" applyFont="1" applyFill="1" applyBorder="1" applyAlignment="1">
      <alignment horizontal="center" vertical="center" wrapText="1"/>
    </xf>
    <xf numFmtId="164" fontId="34" fillId="8" borderId="10" xfId="4" applyNumberFormat="1" applyFont="1" applyFill="1" applyBorder="1" applyAlignment="1">
      <alignment horizontal="center" vertical="center" wrapText="1"/>
    </xf>
    <xf numFmtId="164" fontId="34" fillId="9" borderId="87" xfId="4" applyNumberFormat="1" applyFont="1" applyFill="1" applyBorder="1" applyAlignment="1">
      <alignment horizontal="center" vertical="center" wrapText="1"/>
    </xf>
    <xf numFmtId="164" fontId="34" fillId="9" borderId="10" xfId="4" applyNumberFormat="1" applyFont="1" applyFill="1" applyBorder="1" applyAlignment="1">
      <alignment horizontal="center" vertical="center" wrapText="1"/>
    </xf>
    <xf numFmtId="164" fontId="34" fillId="11" borderId="87" xfId="4" applyNumberFormat="1" applyFont="1" applyFill="1" applyBorder="1" applyAlignment="1">
      <alignment horizontal="center" vertical="center" wrapText="1"/>
    </xf>
    <xf numFmtId="164" fontId="34" fillId="11" borderId="10" xfId="4" applyNumberFormat="1" applyFont="1" applyFill="1" applyBorder="1" applyAlignment="1">
      <alignment horizontal="center" vertical="center" wrapText="1"/>
    </xf>
    <xf numFmtId="0" fontId="4" fillId="0" borderId="11" xfId="34" applyFont="1" applyBorder="1" applyAlignment="1" applyProtection="1">
      <alignment horizontal="left" vertical="center"/>
    </xf>
    <xf numFmtId="0" fontId="4" fillId="0" borderId="78" xfId="34" applyFont="1" applyBorder="1" applyAlignment="1" applyProtection="1">
      <alignment horizontal="left" vertical="center"/>
    </xf>
    <xf numFmtId="164" fontId="34" fillId="10" borderId="87" xfId="4" applyNumberFormat="1" applyFont="1" applyFill="1" applyBorder="1" applyAlignment="1">
      <alignment horizontal="center" vertical="center" wrapText="1"/>
    </xf>
    <xf numFmtId="164" fontId="34" fillId="10" borderId="10" xfId="4" applyNumberFormat="1" applyFont="1" applyFill="1" applyBorder="1" applyAlignment="1">
      <alignment horizontal="center" vertical="center" wrapText="1"/>
    </xf>
    <xf numFmtId="164" fontId="34" fillId="12" borderId="51" xfId="4" applyNumberFormat="1" applyFont="1" applyFill="1" applyBorder="1" applyAlignment="1">
      <alignment horizontal="center" vertical="center" wrapText="1"/>
    </xf>
    <xf numFmtId="164" fontId="34" fillId="12" borderId="102" xfId="4" applyNumberFormat="1" applyFont="1" applyFill="1" applyBorder="1" applyAlignment="1">
      <alignment horizontal="center" vertical="center" wrapText="1"/>
    </xf>
    <xf numFmtId="0" fontId="23" fillId="6" borderId="0" xfId="4" applyFont="1" applyFill="1" applyBorder="1" applyAlignment="1" applyProtection="1">
      <alignment horizontal="center" vertical="center" wrapText="1"/>
    </xf>
    <xf numFmtId="0" fontId="23" fillId="6" borderId="11" xfId="4" applyFont="1" applyFill="1" applyBorder="1" applyAlignment="1" applyProtection="1">
      <alignment horizontal="center" vertical="center" wrapText="1"/>
    </xf>
    <xf numFmtId="0" fontId="14" fillId="16" borderId="6" xfId="0" applyFont="1" applyFill="1" applyBorder="1" applyAlignment="1" applyProtection="1">
      <alignment horizontal="center" vertical="center" wrapText="1"/>
    </xf>
    <xf numFmtId="0" fontId="14" fillId="16" borderId="11" xfId="0" applyFont="1" applyFill="1" applyBorder="1" applyAlignment="1" applyProtection="1">
      <alignment horizontal="center" vertical="center" wrapText="1"/>
    </xf>
    <xf numFmtId="0" fontId="24" fillId="16" borderId="36" xfId="10" applyFont="1" applyFill="1" applyBorder="1" applyAlignment="1" applyProtection="1">
      <alignment horizontal="center" vertical="center" wrapText="1"/>
    </xf>
    <xf numFmtId="0" fontId="24" fillId="16" borderId="37" xfId="10" applyFont="1" applyFill="1" applyBorder="1" applyAlignment="1" applyProtection="1">
      <alignment horizontal="center" vertical="center" wrapText="1"/>
    </xf>
    <xf numFmtId="0" fontId="20" fillId="32" borderId="0" xfId="12" applyFill="1" applyBorder="1" applyAlignment="1" applyProtection="1">
      <alignment horizontal="center"/>
    </xf>
    <xf numFmtId="0" fontId="20" fillId="32" borderId="30" xfId="12" applyFill="1" applyBorder="1" applyAlignment="1" applyProtection="1">
      <alignment horizontal="center"/>
    </xf>
    <xf numFmtId="0" fontId="23" fillId="6" borderId="30" xfId="4" applyFont="1" applyFill="1" applyBorder="1" applyAlignment="1" applyProtection="1">
      <alignment horizontal="center" vertical="center" wrapText="1"/>
    </xf>
    <xf numFmtId="0" fontId="23" fillId="6" borderId="38" xfId="4" applyFont="1" applyFill="1" applyBorder="1" applyAlignment="1" applyProtection="1">
      <alignment horizontal="center" vertical="center" wrapText="1"/>
    </xf>
    <xf numFmtId="0" fontId="24" fillId="16" borderId="39" xfId="10" applyFont="1" applyFill="1" applyBorder="1" applyAlignment="1" applyProtection="1">
      <alignment horizontal="center" vertical="center" wrapText="1"/>
    </xf>
    <xf numFmtId="0" fontId="24" fillId="16" borderId="40" xfId="10" applyFont="1" applyFill="1" applyBorder="1" applyAlignment="1" applyProtection="1">
      <alignment horizontal="center" vertical="center" wrapText="1"/>
    </xf>
    <xf numFmtId="0" fontId="20" fillId="32" borderId="0" xfId="12" applyFill="1" applyBorder="1" applyAlignment="1">
      <alignment horizontal="center"/>
    </xf>
    <xf numFmtId="0" fontId="20" fillId="32" borderId="30" xfId="12" applyFill="1" applyBorder="1" applyAlignment="1">
      <alignment horizontal="center"/>
    </xf>
    <xf numFmtId="0" fontId="23" fillId="6" borderId="30" xfId="4" applyFont="1" applyFill="1" applyBorder="1" applyAlignment="1">
      <alignment horizontal="center" vertical="center" wrapText="1"/>
    </xf>
    <xf numFmtId="0" fontId="23" fillId="6" borderId="38" xfId="4" applyFont="1" applyFill="1" applyBorder="1" applyAlignment="1">
      <alignment horizontal="center" vertical="center" wrapText="1"/>
    </xf>
    <xf numFmtId="0" fontId="24" fillId="16" borderId="39" xfId="10" applyFont="1" applyFill="1" applyBorder="1" applyAlignment="1">
      <alignment horizontal="center" vertical="center" wrapText="1"/>
    </xf>
    <xf numFmtId="0" fontId="24" fillId="16" borderId="40" xfId="10" applyFont="1" applyFill="1" applyBorder="1" applyAlignment="1">
      <alignment horizontal="center" vertical="center" wrapText="1"/>
    </xf>
  </cellXfs>
  <cellStyles count="39">
    <cellStyle name="Date" xfId="8" xr:uid="{00000000-0005-0000-0000-000000000000}"/>
    <cellStyle name="Date 2" xfId="19" xr:uid="{00000000-0005-0000-0000-000001000000}"/>
    <cellStyle name="Date 2 2" xfId="29" xr:uid="{00000000-0005-0000-0000-000002000000}"/>
    <cellStyle name="Date 3" xfId="25" xr:uid="{00000000-0005-0000-0000-000003000000}"/>
    <cellStyle name="Date 4" xfId="37" xr:uid="{00000000-0005-0000-0000-000004000000}"/>
    <cellStyle name="Followed Hyperlink" xfId="13" builtinId="9" hidden="1"/>
    <cellStyle name="Followed Hyperlink" xfId="14" builtinId="9" hidden="1"/>
    <cellStyle name="Followed Hyperlink" xfId="15" builtinId="9" hidden="1"/>
    <cellStyle name="Followed Hyperlink" xfId="16" builtinId="9" hidden="1"/>
    <cellStyle name="Followed Hyperlink" xfId="32" builtinId="9" hidden="1"/>
    <cellStyle name="Followed Hyperlink" xfId="33" builtinId="9" hidden="1"/>
    <cellStyle name="Heading 1" xfId="2" builtinId="16" customBuiltin="1"/>
    <cellStyle name="Heading 1 2" xfId="10" xr:uid="{00000000-0005-0000-0000-00000C000000}"/>
    <cellStyle name="Heading 2" xfId="3" builtinId="17" customBuiltin="1"/>
    <cellStyle name="Heading 4 2" xfId="9" xr:uid="{00000000-0005-0000-0000-00000E000000}"/>
    <cellStyle name="Hours" xfId="7" xr:uid="{00000000-0005-0000-0000-00000F000000}"/>
    <cellStyle name="Hours 2" xfId="21" xr:uid="{00000000-0005-0000-0000-000010000000}"/>
    <cellStyle name="Hours 2 2" xfId="31" xr:uid="{00000000-0005-0000-0000-000011000000}"/>
    <cellStyle name="Hours 3" xfId="24" xr:uid="{00000000-0005-0000-0000-000012000000}"/>
    <cellStyle name="Hours 4" xfId="36" xr:uid="{00000000-0005-0000-0000-000013000000}"/>
    <cellStyle name="Hyperlink" xfId="4" builtinId="8"/>
    <cellStyle name="Normal" xfId="0" builtinId="0" customBuiltin="1"/>
    <cellStyle name="Normal 2" xfId="5" xr:uid="{00000000-0005-0000-0000-000016000000}"/>
    <cellStyle name="Normal 2 2" xfId="17" xr:uid="{00000000-0005-0000-0000-000017000000}"/>
    <cellStyle name="Normal 2 2 2" xfId="27" xr:uid="{00000000-0005-0000-0000-000018000000}"/>
    <cellStyle name="Normal 2 3" xfId="22" xr:uid="{00000000-0005-0000-0000-000019000000}"/>
    <cellStyle name="Normal 2 4" xfId="34" xr:uid="{00000000-0005-0000-0000-00001A000000}"/>
    <cellStyle name="Phone" xfId="11" xr:uid="{00000000-0005-0000-0000-00001B000000}"/>
    <cellStyle name="Phone 2" xfId="18" xr:uid="{00000000-0005-0000-0000-00001C000000}"/>
    <cellStyle name="Phone 2 2" xfId="28" xr:uid="{00000000-0005-0000-0000-00001D000000}"/>
    <cellStyle name="Phone 3" xfId="26" xr:uid="{00000000-0005-0000-0000-00001E000000}"/>
    <cellStyle name="Phone 4" xfId="38" xr:uid="{00000000-0005-0000-0000-00001F000000}"/>
    <cellStyle name="Time" xfId="6" xr:uid="{00000000-0005-0000-0000-000020000000}"/>
    <cellStyle name="Time 2" xfId="20" xr:uid="{00000000-0005-0000-0000-000021000000}"/>
    <cellStyle name="Time 2 2" xfId="30" xr:uid="{00000000-0005-0000-0000-000022000000}"/>
    <cellStyle name="Time 3" xfId="23" xr:uid="{00000000-0005-0000-0000-000023000000}"/>
    <cellStyle name="Time 4" xfId="35" xr:uid="{00000000-0005-0000-0000-000024000000}"/>
    <cellStyle name="Title" xfId="1" builtinId="15" customBuiltin="1"/>
    <cellStyle name="Title 2" xfId="12" xr:uid="{00000000-0005-0000-0000-000026000000}"/>
  </cellStyles>
  <dxfs count="152">
    <dxf>
      <font>
        <strike val="0"/>
        <outline val="0"/>
        <shadow val="0"/>
        <u val="none"/>
        <vertAlign val="baseline"/>
        <sz val="14"/>
        <color theme="1"/>
        <name val="Verdana"/>
        <scheme val="minor"/>
      </font>
      <numFmt numFmtId="2" formatCode="0.00"/>
      <alignment horizontal="center" vertical="center" textRotation="0" wrapText="0" indent="0" justifyLastLine="0" shrinkToFit="0" readingOrder="0"/>
      <border diagonalUp="0" diagonalDown="0">
        <left style="medium">
          <color auto="1"/>
        </left>
        <right/>
        <top/>
        <bottom/>
        <vertical/>
        <horizontal/>
      </border>
    </dxf>
    <dxf>
      <font>
        <b val="0"/>
        <i val="0"/>
        <strike val="0"/>
        <condense val="0"/>
        <extend val="0"/>
        <outline val="0"/>
        <shadow val="0"/>
        <u val="none"/>
        <vertAlign val="baseline"/>
        <sz val="14"/>
        <color theme="1"/>
        <name val="Verdana"/>
        <scheme val="minor"/>
      </font>
      <numFmt numFmtId="4" formatCode="#,##0.00"/>
      <fill>
        <patternFill patternType="solid">
          <fgColor indexed="64"/>
          <bgColor rgb="FF00B0F0"/>
        </patternFill>
      </fill>
      <alignment horizontal="right" vertical="center" textRotation="0" wrapText="0" indent="0" justifyLastLine="0" shrinkToFit="0" readingOrder="0"/>
      <border diagonalUp="0" diagonalDown="0">
        <left style="thick">
          <color auto="1"/>
        </left>
        <right style="medium">
          <color auto="1"/>
        </right>
        <top/>
        <bottom/>
        <vertical/>
        <horizontal/>
      </border>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border diagonalUp="0" diagonalDown="0">
        <left style="thick">
          <color auto="1"/>
        </left>
        <right style="medium">
          <color auto="1"/>
        </right>
        <top/>
        <bottom/>
        <vertical/>
        <horizontal/>
      </border>
      <protection locked="0" hidden="0"/>
    </dxf>
    <dxf>
      <font>
        <strike val="0"/>
        <outline val="0"/>
        <shadow val="0"/>
        <u val="none"/>
        <vertAlign val="baseline"/>
        <sz val="13"/>
        <color theme="1"/>
        <name val="Verdana"/>
        <scheme val="minor"/>
      </font>
      <numFmt numFmtId="3" formatCode="#,##0"/>
      <fill>
        <patternFill patternType="none">
          <fgColor indexed="64"/>
          <bgColor indexed="65"/>
        </patternFill>
      </fill>
      <alignment horizontal="center" vertical="center" textRotation="0" wrapText="0" indent="0" justifyLastLine="0" shrinkToFit="0" readingOrder="0"/>
      <protection locked="0" hidden="0"/>
    </dxf>
    <dxf>
      <font>
        <strike val="0"/>
        <outline val="0"/>
        <shadow val="0"/>
        <u val="none"/>
        <vertAlign val="baseline"/>
        <sz val="10"/>
        <color theme="1"/>
        <name val="Verdana"/>
        <scheme val="minor"/>
      </font>
      <alignment horizontal="left" vertical="center" textRotation="0" wrapText="1"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b val="0"/>
        <i val="0"/>
        <strike val="0"/>
        <condense val="0"/>
        <extend val="0"/>
        <outline val="0"/>
        <shadow val="0"/>
        <u val="none"/>
        <vertAlign val="baseline"/>
        <sz val="13"/>
        <color theme="1"/>
        <name val="Verdana"/>
        <scheme val="minor"/>
      </font>
      <numFmt numFmtId="1" formatCode="0"/>
      <fill>
        <patternFill patternType="none">
          <fgColor indexed="64"/>
          <bgColor indexed="65"/>
        </patternFill>
      </fill>
      <alignment horizontal="left" vertical="center" textRotation="0" wrapText="0" indent="0" justifyLastLine="0" shrinkToFit="0" readingOrder="0"/>
      <protection locked="0" hidden="0"/>
    </dxf>
    <dxf>
      <font>
        <strike val="0"/>
        <outline val="0"/>
        <shadow val="0"/>
        <u val="none"/>
        <vertAlign val="baseline"/>
        <sz val="13"/>
        <color theme="1"/>
        <name val="Verdana"/>
        <scheme val="minor"/>
      </font>
      <numFmt numFmtId="1" formatCode="0"/>
      <alignment vertical="center" textRotation="0" indent="0" justifyLastLine="0" shrinkToFit="0" readingOrder="0"/>
      <protection locked="0" hidden="0"/>
    </dxf>
    <dxf>
      <font>
        <strike val="0"/>
        <outline val="0"/>
        <shadow val="0"/>
        <u val="none"/>
        <vertAlign val="baseline"/>
        <sz val="13"/>
        <color theme="1"/>
        <name val="Verdana"/>
        <scheme val="minor"/>
      </font>
      <numFmt numFmtId="1" formatCode="0"/>
      <alignment vertical="center" textRotation="0" indent="0" justifyLastLine="0" shrinkToFit="0" readingOrder="0"/>
      <protection locked="0" hidden="0"/>
    </dxf>
    <dxf>
      <font>
        <strike val="0"/>
        <outline val="0"/>
        <shadow val="0"/>
        <u val="none"/>
        <vertAlign val="baseline"/>
        <sz val="13"/>
        <color theme="1"/>
        <name val="Verdana"/>
        <scheme val="minor"/>
      </font>
      <fill>
        <patternFill patternType="none">
          <fgColor indexed="64"/>
          <bgColor auto="1"/>
        </patternFill>
      </fill>
      <alignment vertical="center" textRotation="0" indent="0" justifyLastLine="0" shrinkToFit="0" readingOrder="0"/>
    </dxf>
    <dxf>
      <font>
        <strike val="0"/>
        <outline val="0"/>
        <shadow val="0"/>
        <u val="none"/>
        <vertAlign val="baseline"/>
        <sz val="13"/>
        <color rgb="FF000000"/>
        <name val="Verdana"/>
        <scheme val="none"/>
      </font>
      <alignment vertical="center" textRotation="0" indent="0" justifyLastLine="0" shrinkToFit="0" readingOrder="0"/>
    </dxf>
    <dxf>
      <font>
        <b/>
        <strike val="0"/>
        <outline val="0"/>
        <shadow val="0"/>
        <u val="none"/>
        <vertAlign val="baseline"/>
        <sz val="12"/>
        <color theme="1"/>
        <name val="Tahoma"/>
        <scheme val="major"/>
      </font>
      <alignment horizontal="left" vertical="center" textRotation="0" indent="0" justifyLastLine="0" shrinkToFit="0" readingOrder="0"/>
    </dxf>
    <dxf>
      <font>
        <strike val="0"/>
        <outline val="0"/>
        <shadow val="0"/>
        <u val="none"/>
        <vertAlign val="baseline"/>
        <sz val="14"/>
        <color theme="1"/>
        <name val="Verdana"/>
        <scheme val="minor"/>
      </font>
      <numFmt numFmtId="2" formatCode="0.00"/>
      <alignment horizontal="center" vertical="center" textRotation="0" wrapText="0" indent="0" justifyLastLine="0" shrinkToFit="0" readingOrder="0"/>
      <border diagonalUp="0" diagonalDown="0">
        <left/>
        <right style="thick">
          <color auto="1"/>
        </right>
        <top/>
        <bottom/>
      </border>
    </dxf>
    <dxf>
      <font>
        <b val="0"/>
        <i val="0"/>
        <strike val="0"/>
        <condense val="0"/>
        <extend val="0"/>
        <outline val="0"/>
        <shadow val="0"/>
        <u val="none"/>
        <vertAlign val="baseline"/>
        <sz val="14"/>
        <color theme="1"/>
        <name val="Verdana"/>
        <scheme val="minor"/>
      </font>
      <numFmt numFmtId="4" formatCode="#,##0.00"/>
      <fill>
        <patternFill patternType="solid">
          <fgColor indexed="64"/>
          <bgColor rgb="FF00B0F0"/>
        </patternFill>
      </fill>
      <alignment horizontal="right" vertical="center" textRotation="0" wrapText="0" indent="0" justifyLastLine="0" shrinkToFit="0" readingOrder="0"/>
      <border diagonalUp="0" diagonalDown="0" outline="0">
        <left style="thick">
          <color auto="1"/>
        </left>
        <right/>
        <top/>
        <bottom/>
      </border>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border diagonalUp="0" diagonalDown="0">
        <left style="thick">
          <color auto="1"/>
        </left>
        <right style="medium">
          <color auto="1"/>
        </right>
        <top/>
        <bottom/>
        <vertical/>
        <horizontal/>
      </border>
      <protection locked="0" hidden="0"/>
    </dxf>
    <dxf>
      <font>
        <strike val="0"/>
        <outline val="0"/>
        <shadow val="0"/>
        <u val="none"/>
        <vertAlign val="baseline"/>
        <sz val="13"/>
        <color theme="1"/>
        <name val="Verdana"/>
        <scheme val="minor"/>
      </font>
      <numFmt numFmtId="3" formatCode="#,##0"/>
      <fill>
        <patternFill patternType="none">
          <fgColor indexed="64"/>
          <bgColor indexed="65"/>
        </patternFill>
      </fill>
      <alignment horizontal="center" vertical="center" textRotation="0" wrapText="0" indent="0" justifyLastLine="0" shrinkToFit="0" readingOrder="0"/>
      <protection locked="0" hidden="0"/>
    </dxf>
    <dxf>
      <font>
        <strike val="0"/>
        <outline val="0"/>
        <shadow val="0"/>
        <u val="none"/>
        <vertAlign val="baseline"/>
        <sz val="10"/>
        <color theme="1"/>
        <name val="Verdana"/>
        <scheme val="minor"/>
      </font>
      <alignment horizontal="left" vertical="center" textRotation="0" wrapText="1"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b val="0"/>
        <i val="0"/>
        <strike val="0"/>
        <condense val="0"/>
        <extend val="0"/>
        <outline val="0"/>
        <shadow val="0"/>
        <u val="none"/>
        <vertAlign val="baseline"/>
        <sz val="13"/>
        <color theme="1"/>
        <name val="Verdana"/>
        <scheme val="minor"/>
      </font>
      <numFmt numFmtId="1" formatCode="0"/>
      <fill>
        <patternFill patternType="none">
          <fgColor indexed="64"/>
          <bgColor indexed="65"/>
        </patternFill>
      </fill>
      <alignment horizontal="left" vertical="center" textRotation="0" wrapText="0" indent="0" justifyLastLine="0" shrinkToFit="0" readingOrder="0"/>
      <protection locked="0" hidden="0"/>
    </dxf>
    <dxf>
      <font>
        <strike val="0"/>
        <outline val="0"/>
        <shadow val="0"/>
        <u val="none"/>
        <vertAlign val="baseline"/>
        <sz val="13"/>
        <color theme="1"/>
        <name val="Verdana"/>
        <scheme val="minor"/>
      </font>
      <numFmt numFmtId="1" formatCode="0"/>
      <alignment vertical="center" textRotation="0" indent="0" justifyLastLine="0" shrinkToFit="0" readingOrder="0"/>
      <protection locked="0" hidden="0"/>
    </dxf>
    <dxf>
      <font>
        <strike val="0"/>
        <outline val="0"/>
        <shadow val="0"/>
        <u val="none"/>
        <vertAlign val="baseline"/>
        <sz val="13"/>
        <color theme="1"/>
        <name val="Verdana"/>
        <scheme val="minor"/>
      </font>
      <numFmt numFmtId="1" formatCode="0"/>
      <alignment vertical="center" textRotation="0" indent="0" justifyLastLine="0" shrinkToFit="0" readingOrder="0"/>
      <protection locked="0" hidden="0"/>
    </dxf>
    <dxf>
      <font>
        <strike val="0"/>
        <outline val="0"/>
        <shadow val="0"/>
        <u val="none"/>
        <vertAlign val="baseline"/>
        <sz val="13"/>
        <color theme="1"/>
        <name val="Verdana"/>
        <scheme val="minor"/>
      </font>
      <alignment vertical="center" textRotation="0" indent="0" justifyLastLine="0" shrinkToFit="0" readingOrder="0"/>
    </dxf>
    <dxf>
      <font>
        <strike val="0"/>
        <outline val="0"/>
        <shadow val="0"/>
        <u val="none"/>
        <vertAlign val="baseline"/>
        <sz val="13"/>
        <color rgb="FF000000"/>
        <name val="Verdana"/>
        <scheme val="none"/>
      </font>
      <alignment vertical="center" textRotation="0" indent="0" justifyLastLine="0" shrinkToFit="0" readingOrder="0"/>
    </dxf>
    <dxf>
      <font>
        <b/>
        <strike val="0"/>
        <outline val="0"/>
        <shadow val="0"/>
        <u val="none"/>
        <vertAlign val="baseline"/>
        <sz val="12"/>
        <color theme="1"/>
        <name val="Tahoma"/>
        <scheme val="major"/>
      </font>
      <alignment horizontal="left" vertical="center" textRotation="0" indent="0" justifyLastLine="0" shrinkToFit="0" readingOrder="0"/>
    </dxf>
    <dxf>
      <font>
        <b/>
        <strike val="0"/>
        <outline val="0"/>
        <shadow val="0"/>
        <u val="none"/>
        <vertAlign val="baseline"/>
        <sz val="16"/>
        <color theme="1"/>
        <name val="Verdana"/>
        <scheme val="minor"/>
      </font>
      <numFmt numFmtId="2" formatCode="0.00"/>
      <alignment horizontal="center" vertical="center" textRotation="0" wrapText="0" indent="0" justifyLastLine="0" shrinkToFit="0" readingOrder="0"/>
    </dxf>
    <dxf>
      <font>
        <b/>
        <i val="0"/>
        <strike val="0"/>
        <condense val="0"/>
        <extend val="0"/>
        <outline val="0"/>
        <shadow val="0"/>
        <u val="none"/>
        <vertAlign val="baseline"/>
        <sz val="14"/>
        <color theme="1"/>
        <name val="Verdana"/>
        <scheme val="minor"/>
      </font>
      <numFmt numFmtId="4" formatCode="#,##0.00"/>
      <fill>
        <patternFill patternType="solid">
          <fgColor indexed="64"/>
          <bgColor rgb="FF00B0F0"/>
        </patternFill>
      </fill>
      <alignment horizontal="right" vertical="center" textRotation="0" wrapText="0" indent="0" justifyLastLine="0" shrinkToFit="0" readingOrder="0"/>
      <border diagonalUp="0" diagonalDown="0">
        <left style="thick">
          <color auto="1"/>
        </left>
        <right style="medium">
          <color auto="1"/>
        </right>
        <top/>
        <bottom/>
        <vertical/>
        <horizontal/>
      </border>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ck">
          <color auto="1"/>
        </left>
        <right/>
        <top/>
        <bottom/>
      </border>
      <protection locked="0" hidden="0"/>
    </dxf>
    <dxf>
      <font>
        <strike val="0"/>
        <outline val="0"/>
        <shadow val="0"/>
        <u val="none"/>
        <vertAlign val="baseline"/>
        <sz val="13"/>
        <color theme="1"/>
        <name val="Verdana"/>
        <scheme val="minor"/>
      </font>
      <numFmt numFmtId="3" formatCode="#,##0"/>
      <fill>
        <patternFill patternType="none">
          <fgColor indexed="64"/>
          <bgColor indexed="65"/>
        </patternFill>
      </fill>
      <alignment horizontal="right" vertical="center" textRotation="0" wrapText="0" indent="0" justifyLastLine="0" shrinkToFit="0" readingOrder="0"/>
      <protection locked="0" hidden="0"/>
    </dxf>
    <dxf>
      <font>
        <strike val="0"/>
        <outline val="0"/>
        <shadow val="0"/>
        <u val="none"/>
        <vertAlign val="baseline"/>
        <sz val="10"/>
        <color theme="1"/>
        <name val="Verdana"/>
        <scheme val="minor"/>
      </font>
      <alignment horizontal="left" vertical="center" textRotation="0" wrapText="1"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b val="0"/>
        <i val="0"/>
        <strike val="0"/>
        <condense val="0"/>
        <extend val="0"/>
        <outline val="0"/>
        <shadow val="0"/>
        <u val="none"/>
        <vertAlign val="baseline"/>
        <sz val="13"/>
        <color theme="1"/>
        <name val="Verdana"/>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right/>
        <top/>
        <bottom style="thin">
          <color theme="0" tint="-0.24994659260841701"/>
        </bottom>
        <vertical/>
        <horizontal/>
      </border>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alignment vertical="center" textRotation="0" indent="0" justifyLastLine="0" shrinkToFit="0" readingOrder="0"/>
    </dxf>
    <dxf>
      <font>
        <strike val="0"/>
        <outline val="0"/>
        <shadow val="0"/>
        <u val="none"/>
        <vertAlign val="baseline"/>
        <sz val="13"/>
        <color rgb="FF000000"/>
        <name val="Verdana"/>
        <scheme val="none"/>
      </font>
      <alignment vertical="center" textRotation="0" indent="0" justifyLastLine="0" shrinkToFit="0" readingOrder="0"/>
    </dxf>
    <dxf>
      <font>
        <b/>
        <strike val="0"/>
        <outline val="0"/>
        <shadow val="0"/>
        <u val="none"/>
        <vertAlign val="baseline"/>
        <sz val="12"/>
        <color theme="1"/>
        <name val="Tahoma"/>
        <scheme val="major"/>
      </font>
      <alignment horizontal="left" vertical="center" textRotation="0" indent="0" justifyLastLine="0" shrinkToFit="0" readingOrder="0"/>
    </dxf>
    <dxf>
      <font>
        <strike val="0"/>
        <outline val="0"/>
        <shadow val="0"/>
        <u val="none"/>
        <vertAlign val="baseline"/>
        <sz val="14"/>
        <color theme="1"/>
        <name val="Verdana"/>
        <scheme val="minor"/>
      </font>
      <numFmt numFmtId="2" formatCode="0.00"/>
      <alignment horizontal="center" vertical="center" textRotation="0" wrapText="0" indent="0" justifyLastLine="0" shrinkToFit="0" readingOrder="0"/>
      <border diagonalUp="0" diagonalDown="0">
        <left/>
        <right style="thick">
          <color auto="1"/>
        </right>
        <top/>
        <bottom/>
      </border>
    </dxf>
    <dxf>
      <font>
        <b val="0"/>
        <i val="0"/>
        <strike val="0"/>
        <condense val="0"/>
        <extend val="0"/>
        <outline val="0"/>
        <shadow val="0"/>
        <u val="none"/>
        <vertAlign val="baseline"/>
        <sz val="14"/>
        <color theme="1"/>
        <name val="Verdana"/>
        <scheme val="minor"/>
      </font>
      <numFmt numFmtId="4" formatCode="#,##0.00"/>
      <fill>
        <patternFill patternType="solid">
          <fgColor indexed="64"/>
          <bgColor rgb="FF00B0F0"/>
        </patternFill>
      </fill>
      <alignment horizontal="right" vertical="center" textRotation="0" wrapText="0" indent="0" justifyLastLine="0" shrinkToFit="0" readingOrder="0"/>
      <border diagonalUp="0" diagonalDown="0" outline="0">
        <left style="thick">
          <color auto="1"/>
        </left>
        <right/>
        <top/>
        <bottom/>
      </border>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border diagonalUp="0" diagonalDown="0">
        <left style="thick">
          <color auto="1"/>
        </left>
        <right style="medium">
          <color auto="1"/>
        </right>
        <top/>
        <bottom/>
        <vertical/>
        <horizontal/>
      </border>
      <protection locked="0" hidden="0"/>
    </dxf>
    <dxf>
      <font>
        <strike val="0"/>
        <outline val="0"/>
        <shadow val="0"/>
        <u val="none"/>
        <vertAlign val="baseline"/>
        <sz val="13"/>
        <color theme="1"/>
        <name val="Verdana"/>
        <scheme val="minor"/>
      </font>
      <numFmt numFmtId="3" formatCode="#,##0"/>
      <fill>
        <patternFill patternType="none">
          <fgColor indexed="64"/>
          <bgColor indexed="65"/>
        </patternFill>
      </fill>
      <alignment horizontal="center" vertical="center" textRotation="0" wrapText="0" indent="0" justifyLastLine="0" shrinkToFit="0" readingOrder="0"/>
      <protection locked="0" hidden="0"/>
    </dxf>
    <dxf>
      <font>
        <strike val="0"/>
        <outline val="0"/>
        <shadow val="0"/>
        <u val="none"/>
        <vertAlign val="baseline"/>
        <sz val="10"/>
        <color theme="1"/>
        <name val="Verdana"/>
        <scheme val="minor"/>
      </font>
      <alignment horizontal="left" vertical="center" textRotation="0" wrapText="1"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alignment vertical="center" textRotation="0" indent="0" justifyLastLine="0" shrinkToFit="0" readingOrder="0"/>
    </dxf>
    <dxf>
      <font>
        <strike val="0"/>
        <outline val="0"/>
        <shadow val="0"/>
        <u val="none"/>
        <vertAlign val="baseline"/>
        <sz val="13"/>
        <color rgb="FF000000"/>
        <name val="Verdana"/>
        <scheme val="none"/>
      </font>
      <alignment vertical="center" textRotation="0" indent="0" justifyLastLine="0" shrinkToFit="0" readingOrder="0"/>
    </dxf>
    <dxf>
      <font>
        <b/>
        <strike val="0"/>
        <outline val="0"/>
        <shadow val="0"/>
        <u val="none"/>
        <vertAlign val="baseline"/>
        <sz val="12"/>
        <color theme="1"/>
        <name val="Tahoma"/>
        <scheme val="major"/>
      </font>
      <alignment horizontal="left" vertical="center" textRotation="0" indent="0" justifyLastLine="0" shrinkToFit="0" readingOrder="0"/>
    </dxf>
    <dxf>
      <font>
        <b/>
        <strike val="0"/>
        <outline val="0"/>
        <shadow val="0"/>
        <u val="none"/>
        <vertAlign val="baseline"/>
        <sz val="16"/>
        <color theme="1"/>
        <name val="Verdana"/>
        <scheme val="minor"/>
      </font>
      <numFmt numFmtId="2" formatCode="0.00"/>
      <alignment horizontal="center" vertical="center" textRotation="0" wrapText="0" indent="0" justifyLastLine="0" shrinkToFit="0" readingOrder="0"/>
    </dxf>
    <dxf>
      <font>
        <b/>
        <i val="0"/>
        <strike val="0"/>
        <condense val="0"/>
        <extend val="0"/>
        <outline val="0"/>
        <shadow val="0"/>
        <u val="none"/>
        <vertAlign val="baseline"/>
        <sz val="14"/>
        <color theme="1"/>
        <name val="Verdana"/>
        <scheme val="minor"/>
      </font>
      <numFmt numFmtId="4" formatCode="#,##0.00"/>
      <fill>
        <patternFill patternType="solid">
          <fgColor indexed="64"/>
          <bgColor rgb="FF00B0F0"/>
        </patternFill>
      </fill>
      <alignment horizontal="right" vertical="center" textRotation="0" wrapText="0" indent="0" justifyLastLine="0" shrinkToFit="0" readingOrder="0"/>
      <border diagonalUp="0" diagonalDown="0" outline="0">
        <left style="medium">
          <color auto="1"/>
        </left>
        <right/>
        <top/>
        <bottom/>
      </border>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border diagonalUp="0" diagonalDown="0">
        <left style="thick">
          <color auto="1"/>
        </left>
        <right style="thick">
          <color auto="1"/>
        </right>
        <top/>
        <bottom/>
        <vertical/>
        <horizontal/>
      </border>
      <protection locked="0" hidden="0"/>
    </dxf>
    <dxf>
      <font>
        <strike val="0"/>
        <outline val="0"/>
        <shadow val="0"/>
        <u val="none"/>
        <vertAlign val="baseline"/>
        <sz val="13"/>
        <color theme="1"/>
        <name val="Verdana"/>
        <scheme val="minor"/>
      </font>
      <numFmt numFmtId="3" formatCode="#,##0"/>
      <fill>
        <patternFill patternType="none">
          <fgColor indexed="64"/>
          <bgColor indexed="65"/>
        </patternFill>
      </fill>
      <alignment horizontal="center" vertical="center" textRotation="0" wrapText="0" indent="0" justifyLastLine="0" shrinkToFit="0" readingOrder="0"/>
      <protection locked="0" hidden="0"/>
    </dxf>
    <dxf>
      <font>
        <strike val="0"/>
        <outline val="0"/>
        <shadow val="0"/>
        <u val="none"/>
        <vertAlign val="baseline"/>
        <sz val="10"/>
        <color theme="1"/>
        <name val="Verdana"/>
        <scheme val="minor"/>
      </font>
      <alignment horizontal="left" vertical="center" textRotation="0" wrapText="1"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b val="0"/>
        <i val="0"/>
        <strike val="0"/>
        <condense val="0"/>
        <extend val="0"/>
        <outline val="0"/>
        <shadow val="0"/>
        <u val="none"/>
        <vertAlign val="baseline"/>
        <sz val="13"/>
        <color theme="1"/>
        <name val="Verdana"/>
        <scheme val="minor"/>
      </font>
      <numFmt numFmtId="1" formatCode="0"/>
      <alignment horizontal="center" vertical="center" textRotation="0" wrapText="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alignment vertical="center" textRotation="0" indent="0" justifyLastLine="0" shrinkToFit="0" readingOrder="0"/>
    </dxf>
    <dxf>
      <font>
        <strike val="0"/>
        <outline val="0"/>
        <shadow val="0"/>
        <u val="none"/>
        <vertAlign val="baseline"/>
        <sz val="13"/>
        <color rgb="FF000000"/>
        <name val="Verdana"/>
        <scheme val="none"/>
      </font>
      <alignment vertical="center" textRotation="0" indent="0" justifyLastLine="0" shrinkToFit="0" readingOrder="0"/>
    </dxf>
    <dxf>
      <font>
        <b/>
        <strike val="0"/>
        <outline val="0"/>
        <shadow val="0"/>
        <u val="none"/>
        <vertAlign val="baseline"/>
        <sz val="12"/>
        <color theme="1"/>
        <name val="Tahoma"/>
        <scheme val="major"/>
      </font>
      <alignment horizontal="left" vertical="center" textRotation="0" indent="0" justifyLastLine="0" shrinkToFit="0" readingOrder="0"/>
    </dxf>
    <dxf>
      <font>
        <b/>
        <strike val="0"/>
        <outline val="0"/>
        <shadow val="0"/>
        <u val="none"/>
        <vertAlign val="baseline"/>
        <sz val="16"/>
        <color theme="1"/>
        <name val="Verdana"/>
        <scheme val="minor"/>
      </font>
      <numFmt numFmtId="2" formatCode="0.00"/>
      <alignment horizontal="center" vertical="center" textRotation="0" wrapText="0" indent="0" justifyLastLine="0" shrinkToFit="0" readingOrder="0"/>
    </dxf>
    <dxf>
      <font>
        <b/>
        <i val="0"/>
        <strike val="0"/>
        <condense val="0"/>
        <extend val="0"/>
        <outline val="0"/>
        <shadow val="0"/>
        <u val="none"/>
        <vertAlign val="baseline"/>
        <sz val="14"/>
        <color theme="1"/>
        <name val="Verdana"/>
        <scheme val="minor"/>
      </font>
      <numFmt numFmtId="4" formatCode="#,##0.00"/>
      <fill>
        <patternFill patternType="solid">
          <fgColor indexed="64"/>
          <bgColor rgb="FF00B0F0"/>
        </patternFill>
      </fill>
      <alignment horizontal="right" vertical="center" textRotation="0" wrapText="0" indent="0" justifyLastLine="0" shrinkToFit="0" readingOrder="0"/>
      <border diagonalUp="0" diagonalDown="0" outline="0">
        <left style="thick">
          <color auto="1"/>
        </left>
        <right/>
        <top/>
        <bottom/>
      </border>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ck">
          <color auto="1"/>
        </left>
        <right/>
        <top/>
        <bottom/>
      </border>
      <protection locked="0" hidden="0"/>
    </dxf>
    <dxf>
      <font>
        <strike val="0"/>
        <outline val="0"/>
        <shadow val="0"/>
        <u val="none"/>
        <vertAlign val="baseline"/>
        <sz val="13"/>
        <color theme="1"/>
        <name val="Verdana"/>
        <scheme val="minor"/>
      </font>
      <numFmt numFmtId="3" formatCode="#,##0"/>
      <fill>
        <patternFill patternType="none">
          <fgColor indexed="64"/>
          <bgColor indexed="65"/>
        </patternFill>
      </fill>
      <alignment horizontal="center" vertical="center" textRotation="0" wrapText="0" indent="0" justifyLastLine="0" shrinkToFit="0" readingOrder="0"/>
      <protection locked="0" hidden="0"/>
    </dxf>
    <dxf>
      <font>
        <strike val="0"/>
        <outline val="0"/>
        <shadow val="0"/>
        <u val="none"/>
        <vertAlign val="baseline"/>
        <sz val="10"/>
        <color theme="1"/>
        <name val="Verdana"/>
        <scheme val="minor"/>
      </font>
      <alignment horizontal="left" vertical="center" textRotation="0" wrapText="1"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alignment vertical="center" textRotation="0" indent="0" justifyLastLine="0" shrinkToFit="0" readingOrder="0"/>
    </dxf>
    <dxf>
      <font>
        <strike val="0"/>
        <outline val="0"/>
        <shadow val="0"/>
        <u val="none"/>
        <vertAlign val="baseline"/>
        <sz val="13"/>
        <color rgb="FF000000"/>
        <name val="Verdana"/>
        <scheme val="none"/>
      </font>
      <alignment vertical="center" textRotation="0" indent="0" justifyLastLine="0" shrinkToFit="0" readingOrder="0"/>
    </dxf>
    <dxf>
      <font>
        <b/>
        <strike val="0"/>
        <outline val="0"/>
        <shadow val="0"/>
        <u val="none"/>
        <vertAlign val="baseline"/>
        <sz val="12"/>
        <color theme="1"/>
        <name val="Tahoma"/>
        <scheme val="major"/>
      </font>
      <alignment horizontal="left" vertical="center" textRotation="0" indent="0" justifyLastLine="0" shrinkToFit="0" readingOrder="0"/>
    </dxf>
    <dxf>
      <font>
        <b/>
        <strike val="0"/>
        <outline val="0"/>
        <shadow val="0"/>
        <u val="none"/>
        <vertAlign val="baseline"/>
        <sz val="16"/>
        <color theme="1"/>
        <name val="Verdana"/>
        <scheme val="minor"/>
      </font>
      <numFmt numFmtId="2" formatCode="0.00"/>
      <alignment horizontal="center" vertical="center" textRotation="0" wrapText="0" indent="0" justifyLastLine="0" shrinkToFit="0" readingOrder="0"/>
    </dxf>
    <dxf>
      <font>
        <b/>
        <i val="0"/>
        <strike val="0"/>
        <condense val="0"/>
        <extend val="0"/>
        <outline val="0"/>
        <shadow val="0"/>
        <u val="none"/>
        <vertAlign val="baseline"/>
        <sz val="14"/>
        <color theme="1"/>
        <name val="Verdana"/>
        <scheme val="minor"/>
      </font>
      <numFmt numFmtId="4" formatCode="#,##0.00"/>
      <fill>
        <patternFill patternType="solid">
          <fgColor indexed="64"/>
          <bgColor rgb="FF00B0F0"/>
        </patternFill>
      </fill>
      <alignment horizontal="right" vertical="center" textRotation="0" wrapText="0" indent="0" justifyLastLine="0" shrinkToFit="0" readingOrder="0"/>
      <border diagonalUp="0" diagonalDown="0" outline="0">
        <left style="thick">
          <color auto="1"/>
        </left>
        <right/>
        <top/>
        <bottom/>
      </border>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border diagonalUp="0" diagonalDown="0">
        <left style="thick">
          <color auto="1"/>
        </left>
        <right style="thick">
          <color auto="1"/>
        </right>
        <top/>
        <bottom/>
        <vertical/>
        <horizontal/>
      </border>
      <protection locked="0" hidden="0"/>
    </dxf>
    <dxf>
      <font>
        <strike val="0"/>
        <outline val="0"/>
        <shadow val="0"/>
        <u val="none"/>
        <vertAlign val="baseline"/>
        <sz val="13"/>
        <color theme="1"/>
        <name val="Verdana"/>
        <scheme val="minor"/>
      </font>
      <numFmt numFmtId="3" formatCode="#,##0"/>
      <fill>
        <patternFill patternType="none">
          <fgColor indexed="64"/>
          <bgColor indexed="65"/>
        </patternFill>
      </fill>
      <alignment horizontal="center" vertical="center" textRotation="0" wrapText="0" indent="0" justifyLastLine="0" shrinkToFit="0" readingOrder="0"/>
      <protection locked="0" hidden="0"/>
    </dxf>
    <dxf>
      <font>
        <strike val="0"/>
        <outline val="0"/>
        <shadow val="0"/>
        <u val="none"/>
        <vertAlign val="baseline"/>
        <sz val="10"/>
        <color theme="1"/>
        <name val="Verdana"/>
        <scheme val="minor"/>
      </font>
      <alignment horizontal="left" vertical="center" textRotation="0" wrapText="1"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alignment vertical="center" textRotation="0" indent="0" justifyLastLine="0" shrinkToFit="0" readingOrder="0"/>
    </dxf>
    <dxf>
      <font>
        <strike val="0"/>
        <outline val="0"/>
        <shadow val="0"/>
        <u val="none"/>
        <vertAlign val="baseline"/>
        <sz val="13"/>
        <color rgb="FF000000"/>
        <name val="Verdana"/>
        <scheme val="none"/>
      </font>
      <alignment vertical="center" textRotation="0" indent="0" justifyLastLine="0" shrinkToFit="0" readingOrder="0"/>
    </dxf>
    <dxf>
      <font>
        <b/>
        <strike val="0"/>
        <outline val="0"/>
        <shadow val="0"/>
        <u val="none"/>
        <vertAlign val="baseline"/>
        <sz val="12"/>
        <color theme="1"/>
        <name val="Tahoma"/>
        <scheme val="major"/>
      </font>
      <alignment horizontal="left" vertical="center" textRotation="0" indent="0" justifyLastLine="0" shrinkToFit="0" readingOrder="0"/>
    </dxf>
    <dxf>
      <font>
        <strike val="0"/>
        <outline val="0"/>
        <shadow val="0"/>
        <u val="none"/>
        <vertAlign val="baseline"/>
        <sz val="14"/>
        <color theme="1"/>
        <name val="Verdana"/>
        <scheme val="minor"/>
      </font>
      <numFmt numFmtId="2" formatCode="0.00"/>
      <alignment horizontal="center" vertical="center" textRotation="0" wrapText="0" indent="0" justifyLastLine="0" shrinkToFit="0" readingOrder="0"/>
    </dxf>
    <dxf>
      <font>
        <b/>
        <i val="0"/>
        <strike val="0"/>
        <condense val="0"/>
        <extend val="0"/>
        <outline val="0"/>
        <shadow val="0"/>
        <u val="none"/>
        <vertAlign val="baseline"/>
        <sz val="14"/>
        <color theme="1"/>
        <name val="Verdana"/>
        <scheme val="minor"/>
      </font>
      <numFmt numFmtId="4" formatCode="#,##0.00"/>
      <fill>
        <patternFill patternType="solid">
          <fgColor indexed="64"/>
          <bgColor rgb="FF00B0F0"/>
        </patternFill>
      </fill>
      <alignment horizontal="right" vertical="center" textRotation="0" wrapText="0" indent="0" justifyLastLine="0" shrinkToFit="0" readingOrder="0"/>
      <border diagonalUp="0" diagonalDown="0" outline="0">
        <left style="thick">
          <color auto="1"/>
        </left>
        <right/>
        <top/>
        <bottom/>
      </border>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border diagonalUp="0" diagonalDown="0">
        <left style="thick">
          <color auto="1"/>
        </left>
        <right style="thick">
          <color auto="1"/>
        </right>
        <top/>
        <bottom/>
        <vertical/>
        <horizontal/>
      </border>
      <protection locked="0" hidden="0"/>
    </dxf>
    <dxf>
      <font>
        <strike val="0"/>
        <outline val="0"/>
        <shadow val="0"/>
        <u val="none"/>
        <vertAlign val="baseline"/>
        <sz val="13"/>
        <color theme="1"/>
        <name val="Verdana"/>
        <scheme val="minor"/>
      </font>
      <numFmt numFmtId="3" formatCode="#,##0"/>
      <fill>
        <patternFill patternType="none">
          <fgColor indexed="64"/>
          <bgColor indexed="65"/>
        </patternFill>
      </fill>
      <alignment horizontal="center" vertical="center" textRotation="0" wrapText="0" indent="0" justifyLastLine="0" shrinkToFit="0" readingOrder="0"/>
      <protection locked="0" hidden="0"/>
    </dxf>
    <dxf>
      <font>
        <strike val="0"/>
        <outline val="0"/>
        <shadow val="0"/>
        <u val="none"/>
        <vertAlign val="baseline"/>
        <sz val="10"/>
        <color theme="1"/>
        <name val="Verdana"/>
        <scheme val="minor"/>
      </font>
      <alignment horizontal="left" vertical="center" textRotation="0" wrapText="1"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b val="0"/>
        <i val="0"/>
        <strike val="0"/>
        <condense val="0"/>
        <extend val="0"/>
        <outline val="0"/>
        <shadow val="0"/>
        <u val="none"/>
        <vertAlign val="baseline"/>
        <sz val="13"/>
        <color theme="1"/>
        <name val="Verdana"/>
        <scheme val="minor"/>
      </font>
      <numFmt numFmtId="1" formatCode="0"/>
      <alignment horizontal="center" vertical="center" textRotation="0" wrapText="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alignment vertical="center" textRotation="0" indent="0" justifyLastLine="0" shrinkToFit="0" readingOrder="0"/>
    </dxf>
    <dxf>
      <font>
        <strike val="0"/>
        <outline val="0"/>
        <shadow val="0"/>
        <u val="none"/>
        <vertAlign val="baseline"/>
        <sz val="13"/>
        <color rgb="FF000000"/>
        <name val="Verdana"/>
        <scheme val="none"/>
      </font>
      <alignment vertical="center" textRotation="0" indent="0" justifyLastLine="0" shrinkToFit="0" readingOrder="0"/>
    </dxf>
    <dxf>
      <font>
        <b/>
        <strike val="0"/>
        <outline val="0"/>
        <shadow val="0"/>
        <u val="none"/>
        <vertAlign val="baseline"/>
        <sz val="12"/>
        <color theme="1"/>
        <name val="Tahoma"/>
        <scheme val="major"/>
      </font>
      <alignment horizontal="left" vertical="center" textRotation="0" indent="0" justifyLastLine="0" shrinkToFit="0" readingOrder="0"/>
    </dxf>
    <dxf>
      <font>
        <b/>
        <strike val="0"/>
        <outline val="0"/>
        <shadow val="0"/>
        <u val="none"/>
        <vertAlign val="baseline"/>
        <sz val="16"/>
        <color theme="1"/>
        <name val="Verdana"/>
        <scheme val="minor"/>
      </font>
      <numFmt numFmtId="2" formatCode="0.00"/>
      <alignment horizontal="center" vertical="center" textRotation="0" wrapText="0" indent="0" justifyLastLine="0" shrinkToFit="0" readingOrder="0"/>
    </dxf>
    <dxf>
      <font>
        <b/>
        <i val="0"/>
        <strike val="0"/>
        <condense val="0"/>
        <extend val="0"/>
        <outline val="0"/>
        <shadow val="0"/>
        <u val="none"/>
        <vertAlign val="baseline"/>
        <sz val="14"/>
        <color theme="1"/>
        <name val="Verdana"/>
        <scheme val="minor"/>
      </font>
      <numFmt numFmtId="4" formatCode="#,##0.00"/>
      <fill>
        <patternFill patternType="solid">
          <fgColor indexed="64"/>
          <bgColor rgb="FF00B0F0"/>
        </patternFill>
      </fill>
      <alignment horizontal="right" vertical="center" textRotation="0" wrapText="0" indent="0" justifyLastLine="0" shrinkToFit="0" readingOrder="0"/>
      <border diagonalUp="0" diagonalDown="0" outline="0">
        <left style="thick">
          <color auto="1"/>
        </left>
        <right/>
        <top/>
        <bottom/>
      </border>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ck">
          <color auto="1"/>
        </left>
        <right/>
        <top/>
        <bottom/>
      </border>
      <protection locked="0" hidden="0"/>
    </dxf>
    <dxf>
      <font>
        <strike val="0"/>
        <outline val="0"/>
        <shadow val="0"/>
        <u val="none"/>
        <vertAlign val="baseline"/>
        <sz val="13"/>
        <color theme="1"/>
        <name val="Verdana"/>
        <scheme val="minor"/>
      </font>
      <numFmt numFmtId="3" formatCode="#,##0"/>
      <fill>
        <patternFill patternType="none">
          <fgColor indexed="64"/>
          <bgColor indexed="65"/>
        </patternFill>
      </fill>
      <alignment horizontal="center" vertical="center" textRotation="0" wrapText="0" indent="0" justifyLastLine="0" shrinkToFit="0" readingOrder="0"/>
      <protection locked="0" hidden="0"/>
    </dxf>
    <dxf>
      <font>
        <strike val="0"/>
        <outline val="0"/>
        <shadow val="0"/>
        <u val="none"/>
        <vertAlign val="baseline"/>
        <sz val="10"/>
        <color theme="1"/>
        <name val="Verdana"/>
        <scheme val="minor"/>
      </font>
      <alignment horizontal="left" vertical="center" textRotation="0" wrapText="1"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b val="0"/>
        <i val="0"/>
        <strike val="0"/>
        <condense val="0"/>
        <extend val="0"/>
        <outline val="0"/>
        <shadow val="0"/>
        <u val="none"/>
        <vertAlign val="baseline"/>
        <sz val="13"/>
        <color theme="1"/>
        <name val="Verdana"/>
        <scheme val="minor"/>
      </font>
      <numFmt numFmtId="1" formatCode="0"/>
      <alignment horizontal="center" vertical="center" textRotation="0" wrapText="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alignment vertical="center" textRotation="0" indent="0" justifyLastLine="0" shrinkToFit="0" readingOrder="0"/>
    </dxf>
    <dxf>
      <font>
        <strike val="0"/>
        <outline val="0"/>
        <shadow val="0"/>
        <u val="none"/>
        <vertAlign val="baseline"/>
        <sz val="13"/>
        <color rgb="FF000000"/>
        <name val="Verdana"/>
        <scheme val="none"/>
      </font>
      <alignment vertical="center" textRotation="0" indent="0" justifyLastLine="0" shrinkToFit="0" readingOrder="0"/>
    </dxf>
    <dxf>
      <font>
        <b/>
        <strike val="0"/>
        <outline val="0"/>
        <shadow val="0"/>
        <u val="none"/>
        <vertAlign val="baseline"/>
        <sz val="12"/>
        <color theme="1"/>
        <name val="Tahoma"/>
        <scheme val="major"/>
      </font>
      <alignment horizontal="left" vertical="center" textRotation="0" indent="0" justifyLastLine="0" shrinkToFit="0" readingOrder="0"/>
    </dxf>
    <dxf>
      <font>
        <b/>
        <strike val="0"/>
        <outline val="0"/>
        <shadow val="0"/>
        <u val="none"/>
        <vertAlign val="baseline"/>
        <sz val="16"/>
        <color theme="1"/>
        <name val="Verdana"/>
        <scheme val="minor"/>
      </font>
      <numFmt numFmtId="2" formatCode="0.00"/>
      <alignment horizontal="center" vertical="center" textRotation="0" wrapText="0" indent="0" justifyLastLine="0" shrinkToFit="0" readingOrder="0"/>
    </dxf>
    <dxf>
      <font>
        <b/>
        <i val="0"/>
        <strike val="0"/>
        <condense val="0"/>
        <extend val="0"/>
        <outline val="0"/>
        <shadow val="0"/>
        <u val="none"/>
        <vertAlign val="baseline"/>
        <sz val="14"/>
        <color theme="1"/>
        <name val="Verdana"/>
        <scheme val="minor"/>
      </font>
      <numFmt numFmtId="4" formatCode="#,##0.00"/>
      <fill>
        <patternFill patternType="solid">
          <fgColor indexed="64"/>
          <bgColor rgb="FF00B0F0"/>
        </patternFill>
      </fill>
      <alignment horizontal="right" vertical="center" textRotation="0" wrapText="0" indent="0" justifyLastLine="0" shrinkToFit="0" readingOrder="0"/>
      <border diagonalUp="0" diagonalDown="0" outline="0">
        <left style="medium">
          <color auto="1"/>
        </left>
        <right/>
        <top/>
        <bottom/>
      </border>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border diagonalUp="0" diagonalDown="0">
        <left style="thick">
          <color auto="1"/>
        </left>
        <right style="thick">
          <color auto="1"/>
        </right>
        <top/>
        <bottom/>
        <vertical/>
        <horizontal/>
      </border>
      <protection locked="0" hidden="0"/>
    </dxf>
    <dxf>
      <font>
        <strike val="0"/>
        <outline val="0"/>
        <shadow val="0"/>
        <u val="none"/>
        <vertAlign val="baseline"/>
        <sz val="13"/>
        <color theme="1"/>
        <name val="Verdana"/>
        <scheme val="minor"/>
      </font>
      <numFmt numFmtId="3" formatCode="#,##0"/>
      <fill>
        <patternFill patternType="none">
          <fgColor indexed="64"/>
          <bgColor indexed="65"/>
        </patternFill>
      </fill>
      <alignment horizontal="center" vertical="center" textRotation="0" wrapText="0" indent="0" justifyLastLine="0" shrinkToFit="0" readingOrder="0"/>
      <protection locked="0" hidden="0"/>
    </dxf>
    <dxf>
      <font>
        <strike val="0"/>
        <outline val="0"/>
        <shadow val="0"/>
        <u val="none"/>
        <vertAlign val="baseline"/>
        <sz val="10"/>
        <color theme="1"/>
        <name val="Verdana"/>
        <scheme val="minor"/>
      </font>
      <alignment horizontal="left" vertical="center" textRotation="0" wrapText="1"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alignment vertical="center" textRotation="0" indent="0" justifyLastLine="0" shrinkToFit="0" readingOrder="0"/>
    </dxf>
    <dxf>
      <font>
        <strike val="0"/>
        <outline val="0"/>
        <shadow val="0"/>
        <u val="none"/>
        <vertAlign val="baseline"/>
        <sz val="13"/>
        <color rgb="FF000000"/>
        <name val="Verdana"/>
        <scheme val="none"/>
      </font>
      <alignment vertical="center" textRotation="0" indent="0" justifyLastLine="0" shrinkToFit="0" readingOrder="0"/>
    </dxf>
    <dxf>
      <font>
        <b/>
        <strike val="0"/>
        <outline val="0"/>
        <shadow val="0"/>
        <u val="none"/>
        <vertAlign val="baseline"/>
        <sz val="12"/>
        <color theme="1"/>
        <name val="Tahoma"/>
        <scheme val="major"/>
      </font>
      <alignment horizontal="left" vertical="center" textRotation="0" indent="0" justifyLastLine="0" shrinkToFit="0" readingOrder="0"/>
    </dxf>
    <dxf>
      <font>
        <b/>
        <strike val="0"/>
        <outline val="0"/>
        <shadow val="0"/>
        <u val="none"/>
        <vertAlign val="baseline"/>
        <sz val="16"/>
        <color theme="1"/>
        <name val="Verdana"/>
        <scheme val="minor"/>
      </font>
      <numFmt numFmtId="2" formatCode="0.00"/>
      <alignment horizontal="center" vertical="center" textRotation="0" wrapText="0" indent="0" justifyLastLine="0" shrinkToFit="0" readingOrder="0"/>
      <border diagonalUp="0" diagonalDown="0">
        <left style="medium">
          <color auto="1"/>
        </left>
        <right/>
        <top/>
        <bottom/>
        <vertical/>
        <horizontal/>
      </border>
    </dxf>
    <dxf>
      <font>
        <b val="0"/>
        <i val="0"/>
        <strike val="0"/>
        <condense val="0"/>
        <extend val="0"/>
        <outline val="0"/>
        <shadow val="0"/>
        <u val="none"/>
        <vertAlign val="baseline"/>
        <sz val="14"/>
        <color theme="1"/>
        <name val="Verdana"/>
        <scheme val="minor"/>
      </font>
      <numFmt numFmtId="4" formatCode="#,##0.00"/>
      <fill>
        <patternFill patternType="solid">
          <fgColor indexed="64"/>
          <bgColor rgb="FF00B0F0"/>
        </patternFill>
      </fill>
      <alignment horizontal="right" vertical="center" textRotation="0" wrapText="0" indent="0" justifyLastLine="0" shrinkToFit="0" readingOrder="0"/>
      <border diagonalUp="0" diagonalDown="0">
        <left style="thick">
          <color auto="1"/>
        </left>
        <right/>
        <top/>
        <bottom/>
      </border>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border diagonalUp="0" diagonalDown="0">
        <left style="thick">
          <color auto="1"/>
        </left>
        <right style="thick">
          <color auto="1"/>
        </right>
        <top/>
        <bottom/>
        <vertical/>
        <horizontal/>
      </border>
      <protection locked="0" hidden="0"/>
    </dxf>
    <dxf>
      <font>
        <strike val="0"/>
        <outline val="0"/>
        <shadow val="0"/>
        <u val="none"/>
        <vertAlign val="baseline"/>
        <sz val="13"/>
        <color theme="1"/>
        <name val="Verdana"/>
        <scheme val="minor"/>
      </font>
      <numFmt numFmtId="3" formatCode="#,##0"/>
      <fill>
        <patternFill patternType="none">
          <fgColor indexed="64"/>
          <bgColor indexed="65"/>
        </patternFill>
      </fill>
      <alignment horizontal="center" vertical="center" textRotation="0" wrapText="0" indent="0" justifyLastLine="0" shrinkToFit="0" readingOrder="0"/>
      <protection locked="0" hidden="0"/>
    </dxf>
    <dxf>
      <font>
        <strike val="0"/>
        <outline val="0"/>
        <shadow val="0"/>
        <u val="none"/>
        <vertAlign val="baseline"/>
        <sz val="10"/>
        <color theme="1"/>
        <name val="Verdana"/>
        <scheme val="minor"/>
      </font>
      <alignment horizontal="left" vertical="center" textRotation="0" wrapText="1"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b val="0"/>
        <i val="0"/>
        <strike val="0"/>
        <condense val="0"/>
        <extend val="0"/>
        <outline val="0"/>
        <shadow val="0"/>
        <u val="none"/>
        <vertAlign val="baseline"/>
        <sz val="13"/>
        <color theme="1"/>
        <name val="Verdana"/>
        <scheme val="minor"/>
      </font>
      <numFmt numFmtId="1" formatCode="0"/>
      <alignment horizontal="center" vertical="center" textRotation="0" wrapText="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alignment vertical="center" textRotation="0" indent="0" justifyLastLine="0" shrinkToFit="0" readingOrder="0"/>
    </dxf>
    <dxf>
      <font>
        <strike val="0"/>
        <outline val="0"/>
        <shadow val="0"/>
        <u val="none"/>
        <vertAlign val="baseline"/>
        <sz val="13"/>
        <color theme="1"/>
        <name val="Verdana"/>
        <scheme val="minor"/>
      </font>
      <alignment vertical="center" textRotation="0" indent="0" justifyLastLine="0" shrinkToFit="0" readingOrder="0"/>
    </dxf>
    <dxf>
      <font>
        <b/>
        <strike val="0"/>
        <outline val="0"/>
        <shadow val="0"/>
        <u val="none"/>
        <vertAlign val="baseline"/>
        <sz val="12"/>
        <color theme="1"/>
        <name val="Tahoma"/>
        <scheme val="major"/>
      </font>
      <alignment horizontal="left" vertical="center" textRotation="0" indent="0" justifyLastLine="0" shrinkToFit="0" readingOrder="0"/>
      <protection locked="0" hidden="0"/>
    </dxf>
    <dxf>
      <font>
        <strike val="0"/>
        <outline val="0"/>
        <shadow val="0"/>
        <u val="none"/>
        <vertAlign val="baseline"/>
        <sz val="14"/>
        <color theme="1"/>
        <name val="Verdana"/>
        <scheme val="minor"/>
      </font>
      <numFmt numFmtId="2" formatCode="0.00"/>
      <alignment horizontal="center" vertical="center" textRotation="0" wrapText="0" indent="0" justifyLastLine="0" shrinkToFit="0" readingOrder="0"/>
      <border diagonalUp="0" diagonalDown="0">
        <left style="medium">
          <color auto="1"/>
        </left>
        <right/>
        <top/>
        <bottom/>
        <vertical/>
        <horizontal/>
      </border>
    </dxf>
    <dxf>
      <font>
        <strike val="0"/>
        <outline val="0"/>
        <shadow val="0"/>
        <u val="none"/>
        <vertAlign val="baseline"/>
        <sz val="14"/>
        <color theme="1"/>
        <name val="Verdana"/>
        <scheme val="minor"/>
      </font>
      <numFmt numFmtId="4" formatCode="#,##0.00"/>
      <fill>
        <patternFill patternType="solid">
          <fgColor indexed="64"/>
          <bgColor rgb="FF00B0F0"/>
        </patternFill>
      </fill>
      <alignment horizontal="center" vertical="center" textRotation="0" wrapText="0" indent="0" justifyLastLine="0" shrinkToFit="0" readingOrder="0"/>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theme="1"/>
        <name val="Verdana"/>
        <scheme val="minor"/>
      </font>
      <numFmt numFmtId="2" formatCode="0.00"/>
      <fill>
        <patternFill patternType="none">
          <fgColor indexed="64"/>
          <bgColor indexed="65"/>
        </patternFill>
      </fill>
      <alignment horizontal="left" vertical="center" textRotation="0" wrapText="1" indent="0" justifyLastLine="0" shrinkToFit="0" readingOrder="0"/>
      <protection locked="0" hidden="0"/>
    </dxf>
    <dxf>
      <font>
        <strike val="0"/>
        <outline val="0"/>
        <shadow val="0"/>
        <u val="none"/>
        <vertAlign val="baseline"/>
        <sz val="10"/>
        <color theme="1"/>
        <name val="Verdana"/>
        <scheme val="minor"/>
      </font>
      <numFmt numFmtId="2" formatCode="0.00"/>
      <fill>
        <patternFill patternType="none">
          <fgColor indexed="64"/>
          <bgColor indexed="65"/>
        </patternFill>
      </fill>
      <alignment horizontal="left" vertical="center" textRotation="0" wrapText="1" indent="0" justifyLastLine="0" shrinkToFit="0" readingOrder="0"/>
      <protection locked="0" hidden="0"/>
    </dxf>
    <dxf>
      <font>
        <strike val="0"/>
        <outline val="0"/>
        <shadow val="0"/>
        <u val="none"/>
        <vertAlign val="baseline"/>
        <sz val="14"/>
        <color theme="1"/>
        <name val="Verdana"/>
        <scheme val="minor"/>
      </font>
      <numFmt numFmtId="2" formatCode="0.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theme="1"/>
        <name val="Verdana"/>
        <scheme val="minor"/>
      </font>
      <numFmt numFmtId="1" formatCode="0"/>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14"/>
        <color theme="1"/>
        <name val="Verdana"/>
        <scheme val="minor"/>
      </font>
      <numFmt numFmtId="2" formatCode="0.00"/>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14"/>
        <color theme="1"/>
        <name val="Verdana"/>
        <scheme val="minor"/>
      </font>
      <alignment horizontal="center" vertical="center" textRotation="0" wrapText="1" indent="0" justifyLastLine="0" shrinkToFit="0" readingOrder="0"/>
      <protection locked="0" hidden="0"/>
    </dxf>
    <dxf>
      <font>
        <strike val="0"/>
        <outline val="0"/>
        <shadow val="0"/>
        <u val="none"/>
        <vertAlign val="baseline"/>
        <sz val="13"/>
        <color theme="1"/>
        <name val="Verdana"/>
        <scheme val="minor"/>
      </font>
      <alignment horizontal="left" vertical="center" textRotation="0" wrapText="0" indent="0" justifyLastLine="0" shrinkToFit="0" readingOrder="0"/>
    </dxf>
    <dxf>
      <font>
        <strike val="0"/>
        <outline val="0"/>
        <shadow val="0"/>
        <u val="none"/>
        <vertAlign val="baseline"/>
        <sz val="12"/>
        <color theme="1"/>
        <name val="Verdana"/>
        <scheme val="minor"/>
      </font>
    </dxf>
    <dxf>
      <font>
        <b/>
        <strike val="0"/>
        <outline val="0"/>
        <shadow val="0"/>
        <u val="none"/>
        <vertAlign val="baseline"/>
        <sz val="12"/>
        <name val="Calibri"/>
      </font>
      <alignment horizontal="left" vertical="center" textRotation="0" indent="0" justifyLastLine="0" shrinkToFit="0" readingOrder="0"/>
      <protection locked="1" hidden="0"/>
    </dxf>
    <dxf>
      <border>
        <top style="thin">
          <color theme="2" tint="-0.24994659260841701"/>
        </top>
      </border>
    </dxf>
    <dxf>
      <border>
        <top style="thin">
          <color theme="2" tint="-0.24994659260841701"/>
        </top>
      </border>
    </dxf>
    <dxf>
      <font>
        <color theme="5"/>
      </font>
      <border>
        <bottom style="medium">
          <color theme="2" tint="-0.499984740745262"/>
        </bottom>
      </border>
    </dxf>
    <dxf>
      <font>
        <color theme="4"/>
      </font>
      <fill>
        <patternFill patternType="none">
          <bgColor auto="1"/>
        </patternFill>
      </fill>
      <border diagonalUp="0" diagonalDown="0">
        <left/>
        <right/>
        <top style="thin">
          <color theme="4"/>
        </top>
        <bottom/>
        <vertical/>
        <horizontal/>
      </border>
    </dxf>
    <dxf>
      <border>
        <top style="thin">
          <color theme="2" tint="-0.24994659260841701"/>
        </top>
      </border>
    </dxf>
    <dxf>
      <border>
        <top style="thin">
          <color theme="2" tint="-0.24994659260841701"/>
        </top>
      </border>
    </dxf>
    <dxf>
      <font>
        <color theme="5"/>
      </font>
      <border>
        <bottom style="medium">
          <color theme="2" tint="-0.499984740745262"/>
        </bottom>
      </border>
    </dxf>
    <dxf>
      <font>
        <color theme="4"/>
      </font>
      <fill>
        <patternFill patternType="none">
          <bgColor auto="1"/>
        </patternFill>
      </fill>
      <border diagonalUp="0" diagonalDown="0">
        <left/>
        <right/>
        <top style="thin">
          <color theme="4"/>
        </top>
        <bottom/>
        <vertical/>
        <horizontal/>
      </border>
    </dxf>
    <dxf>
      <border>
        <top style="thin">
          <color theme="2" tint="-0.24994659260841701"/>
        </top>
      </border>
    </dxf>
    <dxf>
      <border>
        <top style="thin">
          <color theme="2" tint="-0.24994659260841701"/>
        </top>
      </border>
    </dxf>
    <dxf>
      <font>
        <color theme="5"/>
      </font>
      <border>
        <bottom style="medium">
          <color theme="2" tint="-0.499984740745262"/>
        </bottom>
      </border>
    </dxf>
    <dxf>
      <font>
        <color theme="4"/>
      </font>
      <fill>
        <patternFill patternType="none">
          <bgColor auto="1"/>
        </patternFill>
      </fill>
      <border diagonalUp="0" diagonalDown="0">
        <left/>
        <right/>
        <top style="thin">
          <color theme="4"/>
        </top>
        <bottom/>
        <vertical/>
        <horizontal/>
      </border>
    </dxf>
  </dxfs>
  <tableStyles count="3" defaultTableStyle="TableStyleMedium2" defaultPivotStyle="PivotStyleLight16">
    <tableStyle name="Time Sheet" pivot="0" count="4" xr9:uid="{00000000-0011-0000-FFFF-FFFF00000000}">
      <tableStyleElement type="wholeTable" dxfId="151"/>
      <tableStyleElement type="headerRow" dxfId="150"/>
      <tableStyleElement type="firstRowStripe" dxfId="149"/>
      <tableStyleElement type="secondRowStripe" dxfId="148"/>
    </tableStyle>
    <tableStyle name="Time Sheet 2" pivot="0" count="4" xr9:uid="{00000000-0011-0000-FFFF-FFFF01000000}">
      <tableStyleElement type="wholeTable" dxfId="147"/>
      <tableStyleElement type="headerRow" dxfId="146"/>
      <tableStyleElement type="firstRowStripe" dxfId="145"/>
      <tableStyleElement type="secondRowStripe" dxfId="144"/>
    </tableStyle>
    <tableStyle name="Time Sheet 3" pivot="0" count="4" xr9:uid="{00000000-0011-0000-FFFF-FFFF02000000}">
      <tableStyleElement type="wholeTable" dxfId="143"/>
      <tableStyleElement type="headerRow" dxfId="142"/>
      <tableStyleElement type="firstRowStripe" dxfId="141"/>
      <tableStyleElement type="secondRowStripe" dxfId="14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203200</xdr:colOff>
      <xdr:row>3</xdr:row>
      <xdr:rowOff>165099</xdr:rowOff>
    </xdr:from>
    <xdr:to>
      <xdr:col>14</xdr:col>
      <xdr:colOff>165100</xdr:colOff>
      <xdr:row>22</xdr:row>
      <xdr:rowOff>352424</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9609138" y="2339974"/>
          <a:ext cx="5200650" cy="66405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8</xdr:col>
      <xdr:colOff>88900</xdr:colOff>
      <xdr:row>35</xdr:row>
      <xdr:rowOff>419100</xdr:rowOff>
    </xdr:from>
    <xdr:to>
      <xdr:col>12</xdr:col>
      <xdr:colOff>228600</xdr:colOff>
      <xdr:row>38</xdr:row>
      <xdr:rowOff>190500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8229600" y="13398500"/>
          <a:ext cx="3632200" cy="1206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5784850" y="514350"/>
          <a:ext cx="8763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5784850" y="514350"/>
          <a:ext cx="8763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114300</xdr:colOff>
      <xdr:row>2</xdr:row>
      <xdr:rowOff>409574</xdr:rowOff>
    </xdr:from>
    <xdr:to>
      <xdr:col>14</xdr:col>
      <xdr:colOff>228600</xdr:colOff>
      <xdr:row>22</xdr:row>
      <xdr:rowOff>180975</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8858250" y="2095499"/>
          <a:ext cx="4800600" cy="66198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8</xdr:col>
      <xdr:colOff>0</xdr:colOff>
      <xdr:row>35</xdr:row>
      <xdr:rowOff>241300</xdr:rowOff>
    </xdr:from>
    <xdr:to>
      <xdr:col>12</xdr:col>
      <xdr:colOff>292100</xdr:colOff>
      <xdr:row>37</xdr:row>
      <xdr:rowOff>622300</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7912100" y="13144500"/>
          <a:ext cx="3632200" cy="1206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5784850" y="514350"/>
          <a:ext cx="8763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5784850" y="514350"/>
          <a:ext cx="8763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114300</xdr:colOff>
      <xdr:row>2</xdr:row>
      <xdr:rowOff>409574</xdr:rowOff>
    </xdr:from>
    <xdr:to>
      <xdr:col>14</xdr:col>
      <xdr:colOff>228600</xdr:colOff>
      <xdr:row>22</xdr:row>
      <xdr:rowOff>114300</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8858250" y="2095499"/>
          <a:ext cx="4800600" cy="6553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8</xdr:col>
      <xdr:colOff>0</xdr:colOff>
      <xdr:row>35</xdr:row>
      <xdr:rowOff>241300</xdr:rowOff>
    </xdr:from>
    <xdr:to>
      <xdr:col>12</xdr:col>
      <xdr:colOff>292100</xdr:colOff>
      <xdr:row>37</xdr:row>
      <xdr:rowOff>622300</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7912100" y="13144500"/>
          <a:ext cx="3632200" cy="1206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344717</xdr:colOff>
      <xdr:row>4</xdr:row>
      <xdr:rowOff>203200</xdr:rowOff>
    </xdr:from>
    <xdr:to>
      <xdr:col>7</xdr:col>
      <xdr:colOff>963843</xdr:colOff>
      <xdr:row>6</xdr:row>
      <xdr:rowOff>50800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6356050" y="2827867"/>
          <a:ext cx="3015193" cy="1219200"/>
          <a:chOff x="5678717" y="2324100"/>
          <a:chExt cx="2765426" cy="1187450"/>
        </a:xfrm>
      </xdr:grpSpPr>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368300</xdr:colOff>
      <xdr:row>4</xdr:row>
      <xdr:rowOff>215900</xdr:rowOff>
    </xdr:from>
    <xdr:to>
      <xdr:col>7</xdr:col>
      <xdr:colOff>1012826</xdr:colOff>
      <xdr:row>6</xdr:row>
      <xdr:rowOff>234950</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5981700" y="2844800"/>
          <a:ext cx="2828926" cy="1365250"/>
          <a:chOff x="5678717" y="2324100"/>
          <a:chExt cx="2765426" cy="1187450"/>
        </a:xfrm>
      </xdr:grpSpPr>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393700</xdr:colOff>
      <xdr:row>4</xdr:row>
      <xdr:rowOff>139700</xdr:rowOff>
    </xdr:from>
    <xdr:to>
      <xdr:col>7</xdr:col>
      <xdr:colOff>1038226</xdr:colOff>
      <xdr:row>6</xdr:row>
      <xdr:rowOff>158750</xdr:rowOff>
    </xdr:to>
    <xdr:grpSp>
      <xdr:nvGrpSpPr>
        <xdr:cNvPr id="2" name="Group 1">
          <a:extLst>
            <a:ext uri="{FF2B5EF4-FFF2-40B4-BE49-F238E27FC236}">
              <a16:creationId xmlns:a16="http://schemas.microsoft.com/office/drawing/2014/main" id="{00000000-0008-0000-0E00-000002000000}"/>
            </a:ext>
          </a:extLst>
        </xdr:cNvPr>
        <xdr:cNvGrpSpPr/>
      </xdr:nvGrpSpPr>
      <xdr:grpSpPr>
        <a:xfrm>
          <a:off x="6007100" y="2768600"/>
          <a:ext cx="2828926" cy="1365250"/>
          <a:chOff x="5678717" y="2324100"/>
          <a:chExt cx="2765426" cy="1187450"/>
        </a:xfrm>
      </xdr:grpSpPr>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5" name="Picture 4">
            <a:extLst>
              <a:ext uri="{FF2B5EF4-FFF2-40B4-BE49-F238E27FC236}">
                <a16:creationId xmlns:a16="http://schemas.microsoft.com/office/drawing/2014/main" id="{00000000-0008-0000-0E00-000005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393700</xdr:colOff>
      <xdr:row>4</xdr:row>
      <xdr:rowOff>241300</xdr:rowOff>
    </xdr:from>
    <xdr:to>
      <xdr:col>7</xdr:col>
      <xdr:colOff>1038226</xdr:colOff>
      <xdr:row>6</xdr:row>
      <xdr:rowOff>260350</xdr:rowOff>
    </xdr:to>
    <xdr:grpSp>
      <xdr:nvGrpSpPr>
        <xdr:cNvPr id="2" name="Group 1">
          <a:extLst>
            <a:ext uri="{FF2B5EF4-FFF2-40B4-BE49-F238E27FC236}">
              <a16:creationId xmlns:a16="http://schemas.microsoft.com/office/drawing/2014/main" id="{00000000-0008-0000-0F00-000002000000}"/>
            </a:ext>
          </a:extLst>
        </xdr:cNvPr>
        <xdr:cNvGrpSpPr/>
      </xdr:nvGrpSpPr>
      <xdr:grpSpPr>
        <a:xfrm>
          <a:off x="6007100" y="2870200"/>
          <a:ext cx="2828926" cy="1365250"/>
          <a:chOff x="5678717" y="2324100"/>
          <a:chExt cx="2765426" cy="1187450"/>
        </a:xfrm>
      </xdr:grpSpPr>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5" name="Picture 4">
            <a:extLst>
              <a:ext uri="{FF2B5EF4-FFF2-40B4-BE49-F238E27FC236}">
                <a16:creationId xmlns:a16="http://schemas.microsoft.com/office/drawing/2014/main" id="{00000000-0008-0000-0F00-000005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419100</xdr:colOff>
      <xdr:row>4</xdr:row>
      <xdr:rowOff>228600</xdr:rowOff>
    </xdr:from>
    <xdr:to>
      <xdr:col>7</xdr:col>
      <xdr:colOff>1063626</xdr:colOff>
      <xdr:row>6</xdr:row>
      <xdr:rowOff>247650</xdr:rowOff>
    </xdr:to>
    <xdr:grpSp>
      <xdr:nvGrpSpPr>
        <xdr:cNvPr id="2" name="Group 1">
          <a:extLst>
            <a:ext uri="{FF2B5EF4-FFF2-40B4-BE49-F238E27FC236}">
              <a16:creationId xmlns:a16="http://schemas.microsoft.com/office/drawing/2014/main" id="{00000000-0008-0000-1000-000002000000}"/>
            </a:ext>
          </a:extLst>
        </xdr:cNvPr>
        <xdr:cNvGrpSpPr/>
      </xdr:nvGrpSpPr>
      <xdr:grpSpPr>
        <a:xfrm>
          <a:off x="6045200" y="2857500"/>
          <a:ext cx="2828926" cy="1365250"/>
          <a:chOff x="5678717" y="2324100"/>
          <a:chExt cx="2765426" cy="1187450"/>
        </a:xfrm>
      </xdr:grpSpPr>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4" name="Picture 3">
            <a:extLst>
              <a:ext uri="{FF2B5EF4-FFF2-40B4-BE49-F238E27FC236}">
                <a16:creationId xmlns:a16="http://schemas.microsoft.com/office/drawing/2014/main" id="{00000000-0008-0000-1000-000004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5" name="Picture 4">
            <a:extLst>
              <a:ext uri="{FF2B5EF4-FFF2-40B4-BE49-F238E27FC236}">
                <a16:creationId xmlns:a16="http://schemas.microsoft.com/office/drawing/2014/main" id="{00000000-0008-0000-1000-000005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393700</xdr:colOff>
      <xdr:row>4</xdr:row>
      <xdr:rowOff>203200</xdr:rowOff>
    </xdr:from>
    <xdr:to>
      <xdr:col>7</xdr:col>
      <xdr:colOff>1038226</xdr:colOff>
      <xdr:row>6</xdr:row>
      <xdr:rowOff>222250</xdr:rowOff>
    </xdr:to>
    <xdr:grpSp>
      <xdr:nvGrpSpPr>
        <xdr:cNvPr id="2" name="Group 1">
          <a:extLst>
            <a:ext uri="{FF2B5EF4-FFF2-40B4-BE49-F238E27FC236}">
              <a16:creationId xmlns:a16="http://schemas.microsoft.com/office/drawing/2014/main" id="{00000000-0008-0000-1100-000002000000}"/>
            </a:ext>
          </a:extLst>
        </xdr:cNvPr>
        <xdr:cNvGrpSpPr/>
      </xdr:nvGrpSpPr>
      <xdr:grpSpPr>
        <a:xfrm>
          <a:off x="6007100" y="2819400"/>
          <a:ext cx="2828926" cy="1365250"/>
          <a:chOff x="5678717" y="2324100"/>
          <a:chExt cx="2765426" cy="1187450"/>
        </a:xfrm>
      </xdr:grpSpPr>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5" name="Picture 4">
            <a:extLst>
              <a:ext uri="{FF2B5EF4-FFF2-40B4-BE49-F238E27FC236}">
                <a16:creationId xmlns:a16="http://schemas.microsoft.com/office/drawing/2014/main" id="{00000000-0008-0000-1100-000005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431800</xdr:colOff>
      <xdr:row>4</xdr:row>
      <xdr:rowOff>228600</xdr:rowOff>
    </xdr:from>
    <xdr:to>
      <xdr:col>7</xdr:col>
      <xdr:colOff>1076326</xdr:colOff>
      <xdr:row>6</xdr:row>
      <xdr:rowOff>247650</xdr:rowOff>
    </xdr:to>
    <xdr:grpSp>
      <xdr:nvGrpSpPr>
        <xdr:cNvPr id="2" name="Group 1">
          <a:extLst>
            <a:ext uri="{FF2B5EF4-FFF2-40B4-BE49-F238E27FC236}">
              <a16:creationId xmlns:a16="http://schemas.microsoft.com/office/drawing/2014/main" id="{00000000-0008-0000-1200-000002000000}"/>
            </a:ext>
          </a:extLst>
        </xdr:cNvPr>
        <xdr:cNvGrpSpPr/>
      </xdr:nvGrpSpPr>
      <xdr:grpSpPr>
        <a:xfrm>
          <a:off x="6045200" y="2857500"/>
          <a:ext cx="2828926" cy="1365250"/>
          <a:chOff x="5678717" y="2324100"/>
          <a:chExt cx="2765426" cy="1187450"/>
        </a:xfrm>
      </xdr:grpSpPr>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4" name="Picture 3">
            <a:extLst>
              <a:ext uri="{FF2B5EF4-FFF2-40B4-BE49-F238E27FC236}">
                <a16:creationId xmlns:a16="http://schemas.microsoft.com/office/drawing/2014/main" id="{00000000-0008-0000-1200-000004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5" name="Picture 4">
            <a:extLst>
              <a:ext uri="{FF2B5EF4-FFF2-40B4-BE49-F238E27FC236}">
                <a16:creationId xmlns:a16="http://schemas.microsoft.com/office/drawing/2014/main" id="{00000000-0008-0000-1200-000005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355600</xdr:colOff>
      <xdr:row>4</xdr:row>
      <xdr:rowOff>241300</xdr:rowOff>
    </xdr:from>
    <xdr:to>
      <xdr:col>7</xdr:col>
      <xdr:colOff>1000126</xdr:colOff>
      <xdr:row>6</xdr:row>
      <xdr:rowOff>260350</xdr:rowOff>
    </xdr:to>
    <xdr:grpSp>
      <xdr:nvGrpSpPr>
        <xdr:cNvPr id="2" name="Group 1">
          <a:extLst>
            <a:ext uri="{FF2B5EF4-FFF2-40B4-BE49-F238E27FC236}">
              <a16:creationId xmlns:a16="http://schemas.microsoft.com/office/drawing/2014/main" id="{00000000-0008-0000-1300-000002000000}"/>
            </a:ext>
          </a:extLst>
        </xdr:cNvPr>
        <xdr:cNvGrpSpPr/>
      </xdr:nvGrpSpPr>
      <xdr:grpSpPr>
        <a:xfrm>
          <a:off x="5969000" y="2844800"/>
          <a:ext cx="2828926" cy="1365250"/>
          <a:chOff x="5678717" y="2324100"/>
          <a:chExt cx="2765426" cy="1187450"/>
        </a:xfrm>
      </xdr:grpSpPr>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4" name="Picture 3">
            <a:extLst>
              <a:ext uri="{FF2B5EF4-FFF2-40B4-BE49-F238E27FC236}">
                <a16:creationId xmlns:a16="http://schemas.microsoft.com/office/drawing/2014/main" id="{00000000-0008-0000-1300-000004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5" name="Picture 4">
            <a:extLst>
              <a:ext uri="{FF2B5EF4-FFF2-40B4-BE49-F238E27FC236}">
                <a16:creationId xmlns:a16="http://schemas.microsoft.com/office/drawing/2014/main" id="{00000000-0008-0000-1300-000005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114300</xdr:colOff>
      <xdr:row>2</xdr:row>
      <xdr:rowOff>409574</xdr:rowOff>
    </xdr:from>
    <xdr:to>
      <xdr:col>14</xdr:col>
      <xdr:colOff>228600</xdr:colOff>
      <xdr:row>22</xdr:row>
      <xdr:rowOff>47624</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8896350" y="2095499"/>
          <a:ext cx="4800600" cy="6467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8</xdr:col>
      <xdr:colOff>0</xdr:colOff>
      <xdr:row>35</xdr:row>
      <xdr:rowOff>355600</xdr:rowOff>
    </xdr:from>
    <xdr:to>
      <xdr:col>12</xdr:col>
      <xdr:colOff>292100</xdr:colOff>
      <xdr:row>38</xdr:row>
      <xdr:rowOff>139700</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7950200" y="13144500"/>
          <a:ext cx="3632200" cy="1206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419100</xdr:colOff>
      <xdr:row>4</xdr:row>
      <xdr:rowOff>203200</xdr:rowOff>
    </xdr:from>
    <xdr:to>
      <xdr:col>7</xdr:col>
      <xdr:colOff>1063626</xdr:colOff>
      <xdr:row>6</xdr:row>
      <xdr:rowOff>222250</xdr:rowOff>
    </xdr:to>
    <xdr:grpSp>
      <xdr:nvGrpSpPr>
        <xdr:cNvPr id="2" name="Group 1">
          <a:extLst>
            <a:ext uri="{FF2B5EF4-FFF2-40B4-BE49-F238E27FC236}">
              <a16:creationId xmlns:a16="http://schemas.microsoft.com/office/drawing/2014/main" id="{00000000-0008-0000-1400-000002000000}"/>
            </a:ext>
          </a:extLst>
        </xdr:cNvPr>
        <xdr:cNvGrpSpPr/>
      </xdr:nvGrpSpPr>
      <xdr:grpSpPr>
        <a:xfrm>
          <a:off x="6032500" y="2832100"/>
          <a:ext cx="2828926" cy="1365250"/>
          <a:chOff x="5678717" y="2324100"/>
          <a:chExt cx="2765426" cy="1187450"/>
        </a:xfrm>
      </xdr:grpSpPr>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4" name="Picture 3">
            <a:extLst>
              <a:ext uri="{FF2B5EF4-FFF2-40B4-BE49-F238E27FC236}">
                <a16:creationId xmlns:a16="http://schemas.microsoft.com/office/drawing/2014/main" id="{00000000-0008-0000-1400-000004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5" name="Picture 4">
            <a:extLst>
              <a:ext uri="{FF2B5EF4-FFF2-40B4-BE49-F238E27FC236}">
                <a16:creationId xmlns:a16="http://schemas.microsoft.com/office/drawing/2014/main" id="{00000000-0008-0000-1400-000005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457200</xdr:colOff>
      <xdr:row>4</xdr:row>
      <xdr:rowOff>215900</xdr:rowOff>
    </xdr:from>
    <xdr:to>
      <xdr:col>7</xdr:col>
      <xdr:colOff>1101726</xdr:colOff>
      <xdr:row>6</xdr:row>
      <xdr:rowOff>234950</xdr:rowOff>
    </xdr:to>
    <xdr:grpSp>
      <xdr:nvGrpSpPr>
        <xdr:cNvPr id="2" name="Group 1">
          <a:extLst>
            <a:ext uri="{FF2B5EF4-FFF2-40B4-BE49-F238E27FC236}">
              <a16:creationId xmlns:a16="http://schemas.microsoft.com/office/drawing/2014/main" id="{00000000-0008-0000-1500-000002000000}"/>
            </a:ext>
          </a:extLst>
        </xdr:cNvPr>
        <xdr:cNvGrpSpPr/>
      </xdr:nvGrpSpPr>
      <xdr:grpSpPr>
        <a:xfrm>
          <a:off x="6070600" y="2844800"/>
          <a:ext cx="2828926" cy="1365250"/>
          <a:chOff x="5678717" y="2324100"/>
          <a:chExt cx="2765426" cy="1187450"/>
        </a:xfrm>
      </xdr:grpSpPr>
      <xdr:sp macro="" textlink="">
        <xdr:nvSpPr>
          <xdr:cNvPr id="3" name="TextBox 2">
            <a:extLst>
              <a:ext uri="{FF2B5EF4-FFF2-40B4-BE49-F238E27FC236}">
                <a16:creationId xmlns:a16="http://schemas.microsoft.com/office/drawing/2014/main" id="{00000000-0008-0000-1500-000003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4" name="Picture 3">
            <a:extLst>
              <a:ext uri="{FF2B5EF4-FFF2-40B4-BE49-F238E27FC236}">
                <a16:creationId xmlns:a16="http://schemas.microsoft.com/office/drawing/2014/main" id="{00000000-0008-0000-1500-000004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5" name="Picture 4">
            <a:extLst>
              <a:ext uri="{FF2B5EF4-FFF2-40B4-BE49-F238E27FC236}">
                <a16:creationId xmlns:a16="http://schemas.microsoft.com/office/drawing/2014/main" id="{00000000-0008-0000-1500-000005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342900</xdr:colOff>
      <xdr:row>4</xdr:row>
      <xdr:rowOff>228600</xdr:rowOff>
    </xdr:from>
    <xdr:to>
      <xdr:col>7</xdr:col>
      <xdr:colOff>987426</xdr:colOff>
      <xdr:row>6</xdr:row>
      <xdr:rowOff>247650</xdr:rowOff>
    </xdr:to>
    <xdr:grpSp>
      <xdr:nvGrpSpPr>
        <xdr:cNvPr id="2" name="Group 1">
          <a:extLst>
            <a:ext uri="{FF2B5EF4-FFF2-40B4-BE49-F238E27FC236}">
              <a16:creationId xmlns:a16="http://schemas.microsoft.com/office/drawing/2014/main" id="{00000000-0008-0000-1600-000002000000}"/>
            </a:ext>
          </a:extLst>
        </xdr:cNvPr>
        <xdr:cNvGrpSpPr/>
      </xdr:nvGrpSpPr>
      <xdr:grpSpPr>
        <a:xfrm>
          <a:off x="5956300" y="2908300"/>
          <a:ext cx="2828926" cy="1365250"/>
          <a:chOff x="5678717" y="2324100"/>
          <a:chExt cx="2765426" cy="1187450"/>
        </a:xfrm>
      </xdr:grpSpPr>
      <xdr:sp macro="" textlink="">
        <xdr:nvSpPr>
          <xdr:cNvPr id="3" name="TextBox 2">
            <a:extLst>
              <a:ext uri="{FF2B5EF4-FFF2-40B4-BE49-F238E27FC236}">
                <a16:creationId xmlns:a16="http://schemas.microsoft.com/office/drawing/2014/main" id="{00000000-0008-0000-1600-000003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4" name="Picture 3">
            <a:extLst>
              <a:ext uri="{FF2B5EF4-FFF2-40B4-BE49-F238E27FC236}">
                <a16:creationId xmlns:a16="http://schemas.microsoft.com/office/drawing/2014/main" id="{00000000-0008-0000-1600-000004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5" name="Picture 4">
            <a:extLst>
              <a:ext uri="{FF2B5EF4-FFF2-40B4-BE49-F238E27FC236}">
                <a16:creationId xmlns:a16="http://schemas.microsoft.com/office/drawing/2014/main" id="{00000000-0008-0000-1600-000005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355600</xdr:colOff>
      <xdr:row>4</xdr:row>
      <xdr:rowOff>215900</xdr:rowOff>
    </xdr:from>
    <xdr:to>
      <xdr:col>7</xdr:col>
      <xdr:colOff>1000126</xdr:colOff>
      <xdr:row>6</xdr:row>
      <xdr:rowOff>234950</xdr:rowOff>
    </xdr:to>
    <xdr:grpSp>
      <xdr:nvGrpSpPr>
        <xdr:cNvPr id="2" name="Group 1">
          <a:extLst>
            <a:ext uri="{FF2B5EF4-FFF2-40B4-BE49-F238E27FC236}">
              <a16:creationId xmlns:a16="http://schemas.microsoft.com/office/drawing/2014/main" id="{00000000-0008-0000-1700-000002000000}"/>
            </a:ext>
          </a:extLst>
        </xdr:cNvPr>
        <xdr:cNvGrpSpPr/>
      </xdr:nvGrpSpPr>
      <xdr:grpSpPr>
        <a:xfrm>
          <a:off x="6426200" y="2916767"/>
          <a:ext cx="3015193" cy="1356783"/>
          <a:chOff x="5678717" y="2324100"/>
          <a:chExt cx="2765426" cy="1187450"/>
        </a:xfrm>
      </xdr:grpSpPr>
      <xdr:sp macro="" textlink="">
        <xdr:nvSpPr>
          <xdr:cNvPr id="3" name="TextBox 2">
            <a:extLst>
              <a:ext uri="{FF2B5EF4-FFF2-40B4-BE49-F238E27FC236}">
                <a16:creationId xmlns:a16="http://schemas.microsoft.com/office/drawing/2014/main" id="{00000000-0008-0000-1700-000003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4" name="Picture 3">
            <a:extLst>
              <a:ext uri="{FF2B5EF4-FFF2-40B4-BE49-F238E27FC236}">
                <a16:creationId xmlns:a16="http://schemas.microsoft.com/office/drawing/2014/main" id="{00000000-0008-0000-1700-000004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5" name="Picture 4">
            <a:extLst>
              <a:ext uri="{FF2B5EF4-FFF2-40B4-BE49-F238E27FC236}">
                <a16:creationId xmlns:a16="http://schemas.microsoft.com/office/drawing/2014/main" id="{00000000-0008-0000-1700-000005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114300</xdr:colOff>
      <xdr:row>2</xdr:row>
      <xdr:rowOff>409574</xdr:rowOff>
    </xdr:from>
    <xdr:to>
      <xdr:col>14</xdr:col>
      <xdr:colOff>215900</xdr:colOff>
      <xdr:row>22</xdr:row>
      <xdr:rowOff>200024</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8829675" y="2095499"/>
          <a:ext cx="4806950" cy="6619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8</xdr:col>
      <xdr:colOff>0</xdr:colOff>
      <xdr:row>35</xdr:row>
      <xdr:rowOff>304800</xdr:rowOff>
    </xdr:from>
    <xdr:to>
      <xdr:col>12</xdr:col>
      <xdr:colOff>279400</xdr:colOff>
      <xdr:row>38</xdr:row>
      <xdr:rowOff>127000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7886700" y="13144500"/>
          <a:ext cx="3632200" cy="1206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114300</xdr:colOff>
      <xdr:row>2</xdr:row>
      <xdr:rowOff>409574</xdr:rowOff>
    </xdr:from>
    <xdr:to>
      <xdr:col>14</xdr:col>
      <xdr:colOff>228600</xdr:colOff>
      <xdr:row>22</xdr:row>
      <xdr:rowOff>180975</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8820150" y="2095499"/>
          <a:ext cx="4800600" cy="66008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8</xdr:col>
      <xdr:colOff>0</xdr:colOff>
      <xdr:row>35</xdr:row>
      <xdr:rowOff>266700</xdr:rowOff>
    </xdr:from>
    <xdr:to>
      <xdr:col>12</xdr:col>
      <xdr:colOff>292100</xdr:colOff>
      <xdr:row>38</xdr:row>
      <xdr:rowOff>12700</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7861300" y="13144500"/>
          <a:ext cx="3632200" cy="1206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114300</xdr:colOff>
      <xdr:row>3</xdr:row>
      <xdr:rowOff>0</xdr:rowOff>
    </xdr:from>
    <xdr:to>
      <xdr:col>14</xdr:col>
      <xdr:colOff>215900</xdr:colOff>
      <xdr:row>22</xdr:row>
      <xdr:rowOff>66676</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8972550" y="2095500"/>
          <a:ext cx="4806950" cy="64865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t>Hours of Work Spreadsheet Tips and Tricks</a:t>
          </a:r>
        </a:p>
        <a:p>
          <a:endParaRPr lang="en-US" sz="1400"/>
        </a:p>
        <a:p>
          <a:r>
            <a:rPr lang="en-US" sz="1400"/>
            <a:t>1. Cells with a </a:t>
          </a:r>
          <a:r>
            <a:rPr lang="en-US" sz="1400" b="1"/>
            <a:t>red triangle </a:t>
          </a:r>
          <a:r>
            <a:rPr lang="en-US" sz="1400"/>
            <a:t>in the top right corner have a comment that can be displayed by placing your pointer on the cell.</a:t>
          </a:r>
        </a:p>
        <a:p>
          <a:r>
            <a:rPr lang="en-US" sz="1400"/>
            <a:t>2. Dark grey cells do not require any information.</a:t>
          </a:r>
        </a:p>
        <a:p>
          <a:r>
            <a:rPr lang="en-US" sz="1400"/>
            <a:t>3. Begin by entering your timetable information under the columns </a:t>
          </a:r>
          <a:r>
            <a:rPr lang="en-US" sz="1400" b="1"/>
            <a:t>Block/Transition/Break</a:t>
          </a:r>
          <a:r>
            <a:rPr lang="en-US" sz="1400"/>
            <a:t>, </a:t>
          </a:r>
          <a:r>
            <a:rPr lang="en-US" sz="1400" b="1"/>
            <a:t>Start Time</a:t>
          </a:r>
          <a:r>
            <a:rPr lang="en-US" sz="1400"/>
            <a:t>, and </a:t>
          </a:r>
          <a:r>
            <a:rPr lang="en-US" sz="1400" b="1"/>
            <a:t>End Time</a:t>
          </a:r>
          <a:r>
            <a:rPr lang="en-US" sz="1400"/>
            <a:t>. You need to enter the time using "</a:t>
          </a:r>
          <a:r>
            <a:rPr lang="en-US" sz="1400" b="1"/>
            <a:t>am</a:t>
          </a:r>
          <a:r>
            <a:rPr lang="en-US" sz="1400"/>
            <a:t>" or "</a:t>
          </a:r>
          <a:r>
            <a:rPr lang="en-US" sz="1400" b="1"/>
            <a:t>pm</a:t>
          </a:r>
          <a:r>
            <a:rPr lang="en-US" sz="1400"/>
            <a:t>".  If you need to, you can change the names in the </a:t>
          </a:r>
          <a:r>
            <a:rPr lang="en-US" sz="1400" b="1"/>
            <a:t>Block/Transition/Break</a:t>
          </a:r>
          <a:r>
            <a:rPr lang="en-US" sz="1400"/>
            <a:t> column.</a:t>
          </a:r>
        </a:p>
        <a:p>
          <a:r>
            <a:rPr lang="en-US" sz="1400"/>
            <a:t>4. The </a:t>
          </a:r>
          <a:r>
            <a:rPr lang="en-US" sz="1400" b="1"/>
            <a:t>Total Minutes</a:t>
          </a:r>
          <a:r>
            <a:rPr lang="en-US" sz="1400"/>
            <a:t> column shows the total</a:t>
          </a:r>
          <a:r>
            <a:rPr lang="en-US" sz="1400" baseline="0"/>
            <a:t> number of minutes for each block of time.</a:t>
          </a:r>
          <a:endParaRPr lang="en-US" sz="1400"/>
        </a:p>
        <a:p>
          <a:r>
            <a:rPr lang="en-US" sz="1400"/>
            <a:t>5. </a:t>
          </a:r>
          <a:r>
            <a:rPr lang="en-US" sz="1400" b="1" i="1" u="sng"/>
            <a:t>IF</a:t>
          </a:r>
          <a:r>
            <a:rPr lang="en-US" sz="1400"/>
            <a:t> one the blocks is your prep</a:t>
          </a:r>
          <a:r>
            <a:rPr lang="en-US" sz="1400" baseline="0"/>
            <a:t> and you are </a:t>
          </a:r>
          <a:r>
            <a:rPr lang="en-US" sz="1400" b="1" i="1" u="sng" baseline="0"/>
            <a:t>FREE</a:t>
          </a:r>
          <a:r>
            <a:rPr lang="en-US" sz="1400" baseline="0"/>
            <a:t> to leave the building, etc., you can delete the minutes in the </a:t>
          </a:r>
          <a:r>
            <a:rPr lang="en-US" sz="1400" b="1" baseline="0"/>
            <a:t>Instructional Time </a:t>
          </a:r>
          <a:r>
            <a:rPr lang="en-US" sz="1400" baseline="0"/>
            <a:t>column and leave the </a:t>
          </a:r>
          <a:r>
            <a:rPr lang="en-US" sz="1400" b="1" baseline="0"/>
            <a:t>Prep Minutes </a:t>
          </a:r>
          <a:r>
            <a:rPr lang="en-US" sz="1400" baseline="0"/>
            <a:t>column blank.</a:t>
          </a: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US" sz="1400"/>
        </a:p>
        <a:p>
          <a:r>
            <a:rPr lang="en-US" sz="1400"/>
            <a:t>7. When entering minutes in </a:t>
          </a:r>
          <a:r>
            <a:rPr lang="en-US" sz="1400" b="1"/>
            <a:t>Prep Minutes</a:t>
          </a:r>
          <a:r>
            <a:rPr lang="en-US" sz="1400"/>
            <a:t> and </a:t>
          </a:r>
          <a:r>
            <a:rPr lang="en-US" sz="1400" b="1"/>
            <a:t>Assigned Minutes</a:t>
          </a:r>
          <a:r>
            <a:rPr lang="en-US" sz="1400"/>
            <a:t>, use the following format: </a:t>
          </a:r>
          <a:r>
            <a:rPr lang="en-US" sz="1400" b="1"/>
            <a:t>XX</a:t>
          </a:r>
          <a:r>
            <a:rPr lang="en-US" sz="1400"/>
            <a:t>, where </a:t>
          </a:r>
          <a:r>
            <a:rPr lang="en-US" sz="1400" b="1"/>
            <a:t>XX</a:t>
          </a:r>
          <a:r>
            <a:rPr lang="en-US" sz="1400"/>
            <a:t> is the number of minutes.</a:t>
          </a:r>
        </a:p>
        <a:p>
          <a:r>
            <a:rPr lang="en-US" sz="1400"/>
            <a:t>8. To return to the start page, click on the </a:t>
          </a:r>
          <a:r>
            <a:rPr lang="en-US" sz="1400" b="1"/>
            <a:t>Return to Main</a:t>
          </a:r>
          <a:r>
            <a:rPr lang="en-US" sz="1400"/>
            <a:t> link at the top of the page or click on the appropriate tab below to move to that specific</a:t>
          </a:r>
          <a:r>
            <a:rPr lang="en-US" sz="1400" baseline="0"/>
            <a:t> </a:t>
          </a:r>
          <a:r>
            <a:rPr lang="en-US" sz="1400"/>
            <a:t>day.</a:t>
          </a:r>
        </a:p>
      </xdr:txBody>
    </xdr:sp>
    <xdr:clientData/>
  </xdr:twoCellAnchor>
  <xdr:twoCellAnchor>
    <xdr:from>
      <xdr:col>8</xdr:col>
      <xdr:colOff>0</xdr:colOff>
      <xdr:row>35</xdr:row>
      <xdr:rowOff>254000</xdr:rowOff>
    </xdr:from>
    <xdr:to>
      <xdr:col>12</xdr:col>
      <xdr:colOff>279400</xdr:colOff>
      <xdr:row>38</xdr:row>
      <xdr:rowOff>12700</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7937500" y="13144500"/>
          <a:ext cx="3632200" cy="1206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114300</xdr:colOff>
      <xdr:row>2</xdr:row>
      <xdr:rowOff>409574</xdr:rowOff>
    </xdr:from>
    <xdr:to>
      <xdr:col>14</xdr:col>
      <xdr:colOff>228600</xdr:colOff>
      <xdr:row>22</xdr:row>
      <xdr:rowOff>123825</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8858250" y="2095499"/>
          <a:ext cx="4800600" cy="65627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8</xdr:col>
      <xdr:colOff>0</xdr:colOff>
      <xdr:row>35</xdr:row>
      <xdr:rowOff>241300</xdr:rowOff>
    </xdr:from>
    <xdr:to>
      <xdr:col>12</xdr:col>
      <xdr:colOff>292100</xdr:colOff>
      <xdr:row>37</xdr:row>
      <xdr:rowOff>622300</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7912100" y="13144500"/>
          <a:ext cx="3632200" cy="1206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57816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57816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114300</xdr:colOff>
      <xdr:row>2</xdr:row>
      <xdr:rowOff>409574</xdr:rowOff>
    </xdr:from>
    <xdr:to>
      <xdr:col>14</xdr:col>
      <xdr:colOff>228600</xdr:colOff>
      <xdr:row>22</xdr:row>
      <xdr:rowOff>123825</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8763000" y="2095499"/>
          <a:ext cx="4800600" cy="65627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8</xdr:col>
      <xdr:colOff>0</xdr:colOff>
      <xdr:row>35</xdr:row>
      <xdr:rowOff>241300</xdr:rowOff>
    </xdr:from>
    <xdr:to>
      <xdr:col>12</xdr:col>
      <xdr:colOff>292100</xdr:colOff>
      <xdr:row>37</xdr:row>
      <xdr:rowOff>622300</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8648700" y="13338175"/>
          <a:ext cx="3625850" cy="1209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57816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57816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114300</xdr:colOff>
      <xdr:row>2</xdr:row>
      <xdr:rowOff>409574</xdr:rowOff>
    </xdr:from>
    <xdr:to>
      <xdr:col>14</xdr:col>
      <xdr:colOff>228600</xdr:colOff>
      <xdr:row>22</xdr:row>
      <xdr:rowOff>123825</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8763000" y="2095499"/>
          <a:ext cx="4800600" cy="65627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8</xdr:col>
      <xdr:colOff>0</xdr:colOff>
      <xdr:row>35</xdr:row>
      <xdr:rowOff>241300</xdr:rowOff>
    </xdr:from>
    <xdr:to>
      <xdr:col>12</xdr:col>
      <xdr:colOff>292100</xdr:colOff>
      <xdr:row>37</xdr:row>
      <xdr:rowOff>622300</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8648700" y="13338175"/>
          <a:ext cx="3625850" cy="1209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57816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57816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114300</xdr:colOff>
      <xdr:row>2</xdr:row>
      <xdr:rowOff>409574</xdr:rowOff>
    </xdr:from>
    <xdr:to>
      <xdr:col>14</xdr:col>
      <xdr:colOff>228600</xdr:colOff>
      <xdr:row>22</xdr:row>
      <xdr:rowOff>123825</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8763000" y="2095499"/>
          <a:ext cx="4800600" cy="65627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8</xdr:col>
      <xdr:colOff>0</xdr:colOff>
      <xdr:row>35</xdr:row>
      <xdr:rowOff>241300</xdr:rowOff>
    </xdr:from>
    <xdr:to>
      <xdr:col>12</xdr:col>
      <xdr:colOff>292100</xdr:colOff>
      <xdr:row>37</xdr:row>
      <xdr:rowOff>622300</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8648700" y="13338175"/>
          <a:ext cx="3625850" cy="1209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TW%20(SDB)/Assignable%20Time%20Calculator/2018-19/2018-19%20Assignable%20Time%20Calculator%20HS%20-%20v9%20-%202018%2004%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urs Summary"/>
      <sheetName val="Mon-Day 1-S1"/>
      <sheetName val="Tue-Day 2-S1"/>
      <sheetName val="Wed-Day 3-S1"/>
      <sheetName val="Thu-Day 4-S1"/>
      <sheetName val="Fri-Day 5-S1"/>
      <sheetName val="Day 6-S1"/>
      <sheetName val="Early Out 1-S1"/>
      <sheetName val="Early Out 2-S1"/>
      <sheetName val="Mon-Day 1-S2"/>
      <sheetName val="Tue-Day 2-S2"/>
      <sheetName val="Wed-Day 3-S2"/>
      <sheetName val="Thu-Day 4-S2"/>
      <sheetName val="Fri-Day 5-S2"/>
      <sheetName val="Day 6-S2"/>
      <sheetName val="Early Out 1-S2"/>
      <sheetName val="Early Out 2-S2"/>
      <sheetName val="August"/>
      <sheetName val="September"/>
      <sheetName val="October"/>
      <sheetName val="November"/>
      <sheetName val="December"/>
      <sheetName val="January"/>
      <sheetName val="February"/>
      <sheetName val="March"/>
      <sheetName val="April"/>
      <sheetName val="May"/>
      <sheetName val="June"/>
      <sheetName val="July"/>
    </sheetNames>
    <sheetDataSet>
      <sheetData sheetId="0">
        <row r="5">
          <cell r="C5">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imeSheet" displayName="TimeSheet" ref="B7:K38" totalsRowShown="0" headerRowDxfId="139" dataDxfId="138">
  <autoFilter ref="B7:K38" xr:uid="{00000000-0009-0000-0100-000001000000}"/>
  <tableColumns count="10">
    <tableColumn id="1" xr3:uid="{00000000-0010-0000-0000-000001000000}" name="Date(s)" dataDxfId="137" dataCellStyle="Date"/>
    <tableColumn id="2" xr3:uid="{00000000-0010-0000-0000-000002000000}" name="Time Before School (mins)" dataDxfId="136" dataCellStyle="Time"/>
    <tableColumn id="3" xr3:uid="{00000000-0010-0000-0000-000003000000}" name="Prep Time that was Assigned (not as instructional) (mins)" dataDxfId="135" dataCellStyle="Time"/>
    <tableColumn id="10" xr3:uid="{00000000-0010-0000-0000-00000A000000}" name="Additional Instructional Time Assigned (mins)" dataDxfId="134" dataCellStyle="Time"/>
    <tableColumn id="4" xr3:uid="{00000000-0010-0000-0000-000004000000}" name="Other Assigned Duties (mins)" dataDxfId="133" dataCellStyle="Time"/>
    <tableColumn id="6" xr3:uid="{00000000-0010-0000-0000-000006000000}" name="Note For Other Assigned Duties" dataDxfId="132" dataCellStyle="Normal 2"/>
    <tableColumn id="8" xr3:uid="{00000000-0010-0000-0000-000008000000}" name="Time After School     (mins)" dataDxfId="131" dataCellStyle="Time"/>
    <tableColumn id="11" xr3:uid="{00000000-0010-0000-0000-00000B000000}" name="Total Additional Instructional Time (Mins)" dataDxfId="130" dataCellStyle="Time">
      <calculatedColumnFormula>E8</calculatedColumnFormula>
    </tableColumn>
    <tableColumn id="7" xr3:uid="{00000000-0010-0000-0000-000007000000}" name="Total Assigned Time Worked (MINs)" dataDxfId="129" dataCellStyle="Hours">
      <calculatedColumnFormula>IFERROR(C8+D8+F8+H8,0)</calculatedColumnFormula>
    </tableColumn>
    <tableColumn id="9" xr3:uid="{00000000-0010-0000-0000-000009000000}" name="Total Assigned Time Worked (HRs)" dataDxfId="128">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imeSheet42567891011" displayName="TimeSheet42567891011" ref="B7:K38" totalsRowShown="0" headerRowDxfId="35" dataDxfId="34">
  <autoFilter ref="B7:K38" xr:uid="{00000000-0009-0000-0100-00000A000000}"/>
  <tableColumns count="10">
    <tableColumn id="1" xr3:uid="{00000000-0010-0000-0900-000001000000}" name="Date(s)" dataDxfId="33" dataCellStyle="Date"/>
    <tableColumn id="2" xr3:uid="{00000000-0010-0000-0900-000002000000}" name="Time Before School (mins)" dataDxfId="32" dataCellStyle="Time"/>
    <tableColumn id="3" xr3:uid="{00000000-0010-0000-0900-000003000000}" name="Prep Time that was Assigned (not as instructional) (mins)" dataDxfId="31" dataCellStyle="Time"/>
    <tableColumn id="10" xr3:uid="{00000000-0010-0000-0900-00000A000000}" name="Additional Instructional Time Assigned (mins)" dataDxfId="30" dataCellStyle="Time"/>
    <tableColumn id="4" xr3:uid="{00000000-0010-0000-0900-000004000000}" name="Other Assigned Duties (mins)" dataDxfId="29" dataCellStyle="Time"/>
    <tableColumn id="5" xr3:uid="{00000000-0010-0000-0900-000005000000}" name="Note For Other Assigned Duties" dataDxfId="28" dataCellStyle="Normal 2"/>
    <tableColumn id="6" xr3:uid="{00000000-0010-0000-0900-000006000000}" name="Time After School     (mins)" dataDxfId="27" dataCellStyle="Hours"/>
    <tableColumn id="9" xr3:uid="{00000000-0010-0000-0900-000009000000}" name="Total Additional Instructional Time (Mins)" dataDxfId="26" dataCellStyle="Time">
      <calculatedColumnFormula>E8</calculatedColumnFormula>
    </tableColumn>
    <tableColumn id="8" xr3:uid="{00000000-0010-0000-0900-000008000000}" name="Total Assigned Time Worked (MINs)" dataDxfId="25" dataCellStyle="Hours">
      <calculatedColumnFormula>IFERROR(C8+D8+F8+H8,0)</calculatedColumnFormula>
    </tableColumn>
    <tableColumn id="7" xr3:uid="{00000000-0010-0000-0900-000007000000}" name="Total Assigned Time Worked (HRs)" dataDxfId="24">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imeSheet4256789101112" displayName="TimeSheet4256789101112" ref="B7:K38" totalsRowShown="0" headerRowDxfId="23" dataDxfId="22">
  <autoFilter ref="B7:K38" xr:uid="{00000000-0009-0000-0100-00000B000000}"/>
  <tableColumns count="10">
    <tableColumn id="1" xr3:uid="{00000000-0010-0000-0A00-000001000000}" name="Date(s)" dataDxfId="21" dataCellStyle="Date"/>
    <tableColumn id="2" xr3:uid="{00000000-0010-0000-0A00-000002000000}" name="Time Before School (mins)" dataDxfId="20" dataCellStyle="Time"/>
    <tableColumn id="3" xr3:uid="{00000000-0010-0000-0A00-000003000000}" name="Prep Time that was Assigned (not as instructional) (mins)" dataDxfId="19" dataCellStyle="Time"/>
    <tableColumn id="10" xr3:uid="{00000000-0010-0000-0A00-00000A000000}" name="Additional Instructional Time Assigned (mins)" dataDxfId="18" dataCellStyle="Time"/>
    <tableColumn id="4" xr3:uid="{00000000-0010-0000-0A00-000004000000}" name="Other Assigned Duties (mins)" dataDxfId="17" dataCellStyle="Time"/>
    <tableColumn id="5" xr3:uid="{00000000-0010-0000-0A00-000005000000}" name="Note For Other Assigned Duties" dataDxfId="16" dataCellStyle="Normal 2"/>
    <tableColumn id="6" xr3:uid="{00000000-0010-0000-0A00-000006000000}" name="Time After School     (mins)" dataDxfId="15" dataCellStyle="Hours"/>
    <tableColumn id="9" xr3:uid="{00000000-0010-0000-0A00-000009000000}" name="Total Additional Instructional Time (Mins)" dataDxfId="14" dataCellStyle="Time">
      <calculatedColumnFormula>E8</calculatedColumnFormula>
    </tableColumn>
    <tableColumn id="8" xr3:uid="{00000000-0010-0000-0A00-000008000000}" name="Total Assigned Time Worked (MINs)" dataDxfId="13" dataCellStyle="Hours">
      <calculatedColumnFormula>IFERROR(C8+D8+F8+H8,0)</calculatedColumnFormula>
    </tableColumn>
    <tableColumn id="7" xr3:uid="{00000000-0010-0000-0A00-000007000000}" name="Total Assigned Time Worked (HRs)" dataDxfId="12">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imeSheet425678910111213" displayName="TimeSheet425678910111213" ref="B7:K38" totalsRowShown="0" headerRowDxfId="11" dataDxfId="10">
  <autoFilter ref="B7:K38" xr:uid="{00000000-0009-0000-0100-00000C000000}"/>
  <tableColumns count="10">
    <tableColumn id="1" xr3:uid="{00000000-0010-0000-0B00-000001000000}" name="Date(s)" dataDxfId="9" dataCellStyle="Date"/>
    <tableColumn id="2" xr3:uid="{00000000-0010-0000-0B00-000002000000}" name="Time Before School (mins)" dataDxfId="8" dataCellStyle="Time"/>
    <tableColumn id="3" xr3:uid="{00000000-0010-0000-0B00-000003000000}" name="Prep Time that was Assigned (not as instructional) (mins)" dataDxfId="7" dataCellStyle="Time"/>
    <tableColumn id="10" xr3:uid="{00000000-0010-0000-0B00-00000A000000}" name="Additional Instructional Time Assigned (mins)" dataDxfId="6" dataCellStyle="Time"/>
    <tableColumn id="4" xr3:uid="{00000000-0010-0000-0B00-000004000000}" name="Other Assigned Duties (mins)" dataDxfId="5" dataCellStyle="Time"/>
    <tableColumn id="5" xr3:uid="{00000000-0010-0000-0B00-000005000000}" name="Note For Other Assigned Duties" dataDxfId="4" dataCellStyle="Normal 2"/>
    <tableColumn id="6" xr3:uid="{00000000-0010-0000-0B00-000006000000}" name="Time After School     (mins)" dataDxfId="3" dataCellStyle="Hours"/>
    <tableColumn id="9" xr3:uid="{00000000-0010-0000-0B00-000009000000}" name="Total Additional Instructional Time (Mins)" dataDxfId="2" dataCellStyle="Time">
      <calculatedColumnFormula>E8</calculatedColumnFormula>
    </tableColumn>
    <tableColumn id="8" xr3:uid="{00000000-0010-0000-0B00-000008000000}" name="Total Assigned Time Worked (MINs)" dataDxfId="1" dataCellStyle="Hours">
      <calculatedColumnFormula>IFERROR(C8+D8+F8+H8,0)</calculatedColumnFormula>
    </tableColumn>
    <tableColumn id="7" xr3:uid="{00000000-0010-0000-0B00-000007000000}" name="Total Assigned Time Worked (HRs)" dataDxfId="0">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imeSheet4" displayName="TimeSheet4" ref="B7:K37" totalsRowShown="0" headerRowDxfId="127" dataDxfId="126">
  <autoFilter ref="B7:K37" xr:uid="{00000000-0009-0000-0100-000002000000}"/>
  <tableColumns count="10">
    <tableColumn id="1" xr3:uid="{00000000-0010-0000-0100-000001000000}" name="Date(s)" dataDxfId="125" dataCellStyle="Date"/>
    <tableColumn id="2" xr3:uid="{00000000-0010-0000-0100-000002000000}" name="Time Before School (mins)" dataDxfId="124" dataCellStyle="Time"/>
    <tableColumn id="3" xr3:uid="{00000000-0010-0000-0100-000003000000}" name="Prep Time that was Assigned (not as instructional) (mins)" dataDxfId="123" dataCellStyle="Time"/>
    <tableColumn id="10" xr3:uid="{00000000-0010-0000-0100-00000A000000}" name="Additional Instructional Time Assigned (mins)" dataDxfId="122" dataCellStyle="Time"/>
    <tableColumn id="4" xr3:uid="{00000000-0010-0000-0100-000004000000}" name="Other Assigned Duties (mins)" dataDxfId="121" dataCellStyle="Time"/>
    <tableColumn id="5" xr3:uid="{00000000-0010-0000-0100-000005000000}" name="Note For Other Assigned Duties" dataDxfId="120" dataCellStyle="Normal 2"/>
    <tableColumn id="6" xr3:uid="{00000000-0010-0000-0100-000006000000}" name="Time After School     (mins)" dataDxfId="119" dataCellStyle="Hours"/>
    <tableColumn id="9" xr3:uid="{00000000-0010-0000-0100-000009000000}" name="Total Additional Instructional Time (Mins)" dataDxfId="118" dataCellStyle="Time">
      <calculatedColumnFormula>E8</calculatedColumnFormula>
    </tableColumn>
    <tableColumn id="8" xr3:uid="{00000000-0010-0000-0100-000008000000}" name="Total Assigned Time Worked (MINs)" dataDxfId="117" dataCellStyle="Hours">
      <calculatedColumnFormula>IFERROR(C8+D8+F8+H8,0)</calculatedColumnFormula>
    </tableColumn>
    <tableColumn id="7" xr3:uid="{00000000-0010-0000-0100-000007000000}" name="Total Assigned Time Worked (HRs)" dataDxfId="116">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imeSheet42" displayName="TimeSheet42" ref="B7:K38" totalsRowShown="0" headerRowDxfId="115" dataDxfId="114">
  <autoFilter ref="B7:K38" xr:uid="{00000000-0009-0000-0100-000003000000}"/>
  <tableColumns count="10">
    <tableColumn id="1" xr3:uid="{00000000-0010-0000-0200-000001000000}" name="Date(s)" dataDxfId="113" dataCellStyle="Date"/>
    <tableColumn id="2" xr3:uid="{00000000-0010-0000-0200-000002000000}" name="Time Before School (mins)" dataDxfId="112" dataCellStyle="Time"/>
    <tableColumn id="3" xr3:uid="{00000000-0010-0000-0200-000003000000}" name="Prep Time that was Assigned (not as instructional) (mins)" dataDxfId="111" dataCellStyle="Time"/>
    <tableColumn id="10" xr3:uid="{00000000-0010-0000-0200-00000A000000}" name="Additional Instructional Time Assigned (mins)"/>
    <tableColumn id="4" xr3:uid="{00000000-0010-0000-0200-000004000000}" name="Other Assigned Duties (mins)" dataDxfId="110" dataCellStyle="Time"/>
    <tableColumn id="5" xr3:uid="{00000000-0010-0000-0200-000005000000}" name="Note For Other Assigned Duties" dataDxfId="109" dataCellStyle="Normal 2"/>
    <tableColumn id="6" xr3:uid="{00000000-0010-0000-0200-000006000000}" name="Time After School     (mins)" dataDxfId="108" dataCellStyle="Hours"/>
    <tableColumn id="9" xr3:uid="{00000000-0010-0000-0200-000009000000}" name="Total Additional Instructional Time (Mins)" dataDxfId="107" dataCellStyle="Time">
      <calculatedColumnFormula>E8</calculatedColumnFormula>
    </tableColumn>
    <tableColumn id="8" xr3:uid="{00000000-0010-0000-0200-000008000000}" name="Total Assigned Time Worked (MINs)" dataDxfId="106" dataCellStyle="Hours">
      <calculatedColumnFormula>IFERROR(C8+D8+F8+H8,0)</calculatedColumnFormula>
    </tableColumn>
    <tableColumn id="7" xr3:uid="{00000000-0010-0000-0200-000007000000}" name="Total Assigned Time Worked (HRs)" dataDxfId="105">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imeSheet425" displayName="TimeSheet425" ref="B7:K37" totalsRowShown="0" headerRowDxfId="104" dataDxfId="103">
  <autoFilter ref="B7:K37" xr:uid="{00000000-0009-0000-0100-000004000000}"/>
  <tableColumns count="10">
    <tableColumn id="1" xr3:uid="{00000000-0010-0000-0300-000001000000}" name="Date(s)" dataDxfId="102" dataCellStyle="Date"/>
    <tableColumn id="2" xr3:uid="{00000000-0010-0000-0300-000002000000}" name="Time Before School (mins)" dataDxfId="101" dataCellStyle="Time"/>
    <tableColumn id="3" xr3:uid="{00000000-0010-0000-0300-000003000000}" name="Prep Time that was Assigned (not as instructional) (mins)" dataDxfId="100" dataCellStyle="Time"/>
    <tableColumn id="10" xr3:uid="{00000000-0010-0000-0300-00000A000000}" name="Additional Instructional Time Assigned (mins)" dataDxfId="99" dataCellStyle="Time"/>
    <tableColumn id="4" xr3:uid="{00000000-0010-0000-0300-000004000000}" name="Other Assigned Duties (mins)" dataDxfId="98" dataCellStyle="Time"/>
    <tableColumn id="5" xr3:uid="{00000000-0010-0000-0300-000005000000}" name="Note For Other Assigned Duties" dataDxfId="97" dataCellStyle="Normal 2"/>
    <tableColumn id="6" xr3:uid="{00000000-0010-0000-0300-000006000000}" name="Time After School     (mins)" dataDxfId="96" dataCellStyle="Hours"/>
    <tableColumn id="9" xr3:uid="{00000000-0010-0000-0300-000009000000}" name="Total Additional Instructional Time (Mins)" dataDxfId="95" dataCellStyle="Time">
      <calculatedColumnFormula>E8</calculatedColumnFormula>
    </tableColumn>
    <tableColumn id="8" xr3:uid="{00000000-0010-0000-0300-000008000000}" name="Total Assigned Time Worked (MINs)" dataDxfId="94" dataCellStyle="Hours">
      <calculatedColumnFormula>IFERROR(C8+D8+F8+H8,0)</calculatedColumnFormula>
    </tableColumn>
    <tableColumn id="7" xr3:uid="{00000000-0010-0000-0300-000007000000}" name="Total Assigned Time Worked (HRs)" dataDxfId="93">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imeSheet4256" displayName="TimeSheet4256" ref="B7:K37" totalsRowShown="0" headerRowDxfId="92" dataDxfId="91">
  <autoFilter ref="B7:K37" xr:uid="{00000000-0009-0000-0100-000005000000}"/>
  <tableColumns count="10">
    <tableColumn id="1" xr3:uid="{00000000-0010-0000-0400-000001000000}" name="Date(s)" dataDxfId="90" dataCellStyle="Date"/>
    <tableColumn id="2" xr3:uid="{00000000-0010-0000-0400-000002000000}" name="Time Before School (mins)" dataDxfId="89" dataCellStyle="Time"/>
    <tableColumn id="3" xr3:uid="{00000000-0010-0000-0400-000003000000}" name="Prep Time that was Assigned (not as instructional) (mins)" dataDxfId="88" dataCellStyle="Time"/>
    <tableColumn id="10" xr3:uid="{00000000-0010-0000-0400-00000A000000}" name="Additional Instructional Time Assigned (mins)" dataDxfId="87" dataCellStyle="Time"/>
    <tableColumn id="4" xr3:uid="{00000000-0010-0000-0400-000004000000}" name="Other Assigned Duties (mins)" dataDxfId="86" dataCellStyle="Time"/>
    <tableColumn id="5" xr3:uid="{00000000-0010-0000-0400-000005000000}" name="Note For Other Assigned Duties" dataDxfId="85" dataCellStyle="Normal 2"/>
    <tableColumn id="6" xr3:uid="{00000000-0010-0000-0400-000006000000}" name="Time After School     (mins)" dataDxfId="84" dataCellStyle="Hours"/>
    <tableColumn id="9" xr3:uid="{00000000-0010-0000-0400-000009000000}" name="Total Additional Instructional Time (Mins)" dataDxfId="83" dataCellStyle="Time">
      <calculatedColumnFormula>E8</calculatedColumnFormula>
    </tableColumn>
    <tableColumn id="8" xr3:uid="{00000000-0010-0000-0400-000008000000}" name="Total Assigned Time Worked (MINs)" dataDxfId="82" dataCellStyle="Hours">
      <calculatedColumnFormula>IFERROR(C8+D8+F8+H8,0)</calculatedColumnFormula>
    </tableColumn>
    <tableColumn id="7" xr3:uid="{00000000-0010-0000-0400-000007000000}" name="Total Assigned Time Worked (HRs)" dataDxfId="81">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imeSheet42567" displayName="TimeSheet42567" ref="B7:K38" totalsRowShown="0" headerRowDxfId="80" dataDxfId="79">
  <autoFilter ref="B7:K38" xr:uid="{00000000-0009-0000-0100-000006000000}"/>
  <tableColumns count="10">
    <tableColumn id="1" xr3:uid="{00000000-0010-0000-0500-000001000000}" name="Date(s)" dataDxfId="78" dataCellStyle="Date"/>
    <tableColumn id="2" xr3:uid="{00000000-0010-0000-0500-000002000000}" name="Time Before School (mins)" dataDxfId="77" dataCellStyle="Time"/>
    <tableColumn id="3" xr3:uid="{00000000-0010-0000-0500-000003000000}" name="Prep Time that was Assigned (not as instructional) (mins)" dataDxfId="76" dataCellStyle="Time"/>
    <tableColumn id="10" xr3:uid="{00000000-0010-0000-0500-00000A000000}" name="Additional Instructional Time Assigned (mins)"/>
    <tableColumn id="4" xr3:uid="{00000000-0010-0000-0500-000004000000}" name="Other Assigned Duties (mins)" dataDxfId="75" dataCellStyle="Time"/>
    <tableColumn id="5" xr3:uid="{00000000-0010-0000-0500-000005000000}" name="Note For Other Assigned Duties" dataDxfId="74" dataCellStyle="Normal 2"/>
    <tableColumn id="6" xr3:uid="{00000000-0010-0000-0500-000006000000}" name="Time After School     (mins)" dataDxfId="73" dataCellStyle="Hours"/>
    <tableColumn id="9" xr3:uid="{00000000-0010-0000-0500-000009000000}" name="Total Additional Instructional Time (Mins)" dataDxfId="72" dataCellStyle="Time">
      <calculatedColumnFormula>E8</calculatedColumnFormula>
    </tableColumn>
    <tableColumn id="8" xr3:uid="{00000000-0010-0000-0500-000008000000}" name="Total Assigned Time Worked (MINs)" dataDxfId="71" dataCellStyle="Hours">
      <calculatedColumnFormula>IFERROR(C8+D8+F8+H8,0)</calculatedColumnFormula>
    </tableColumn>
    <tableColumn id="7" xr3:uid="{00000000-0010-0000-0500-000007000000}" name="Total Assigned Time Worked (HRs)" dataDxfId="70">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imeSheet425678" displayName="TimeSheet425678" ref="B7:K36" totalsRowShown="0" headerRowDxfId="69" dataDxfId="68">
  <autoFilter ref="B7:K36" xr:uid="{00000000-0009-0000-0100-000007000000}"/>
  <tableColumns count="10">
    <tableColumn id="1" xr3:uid="{00000000-0010-0000-0600-000001000000}" name="Date(s)" dataDxfId="67" dataCellStyle="Date"/>
    <tableColumn id="2" xr3:uid="{00000000-0010-0000-0600-000002000000}" name="Time Before School (mins)" dataDxfId="66" dataCellStyle="Time"/>
    <tableColumn id="3" xr3:uid="{00000000-0010-0000-0600-000003000000}" name="Prep Time that was Assigned (not as instructional) (mins)" dataDxfId="65" dataCellStyle="Time"/>
    <tableColumn id="10" xr3:uid="{00000000-0010-0000-0600-00000A000000}" name="Additional Instructional Time Assigned (mins)"/>
    <tableColumn id="4" xr3:uid="{00000000-0010-0000-0600-000004000000}" name="Other Assigned Duties (mins)" dataDxfId="64" dataCellStyle="Time"/>
    <tableColumn id="5" xr3:uid="{00000000-0010-0000-0600-000005000000}" name="Note For Other Assigned Duties" dataDxfId="63" dataCellStyle="Normal 2"/>
    <tableColumn id="6" xr3:uid="{00000000-0010-0000-0600-000006000000}" name="Time After School     (mins)" dataDxfId="62" dataCellStyle="Hours"/>
    <tableColumn id="9" xr3:uid="{00000000-0010-0000-0600-000009000000}" name="Total Additional Instructional Time (Mins)" dataDxfId="61" dataCellStyle="Time">
      <calculatedColumnFormula>E8</calculatedColumnFormula>
    </tableColumn>
    <tableColumn id="8" xr3:uid="{00000000-0010-0000-0600-000008000000}" name="Total Assigned Time Worked (MINs)" dataDxfId="60" dataCellStyle="Hours">
      <calculatedColumnFormula>IFERROR(C8+D8+F8+H8,0)</calculatedColumnFormula>
    </tableColumn>
    <tableColumn id="7" xr3:uid="{00000000-0010-0000-0600-000007000000}" name="Total Assigned Time Worked (HRs)" dataDxfId="59">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imeSheet4256789" displayName="TimeSheet4256789" ref="B7:K38" totalsRowShown="0" headerRowDxfId="58" dataDxfId="57">
  <autoFilter ref="B7:K38" xr:uid="{00000000-0009-0000-0100-000008000000}"/>
  <tableColumns count="10">
    <tableColumn id="1" xr3:uid="{00000000-0010-0000-0700-000001000000}" name="Date(s)" dataDxfId="56" dataCellStyle="Date"/>
    <tableColumn id="2" xr3:uid="{00000000-0010-0000-0700-000002000000}" name="Time Before School (mins)" dataDxfId="55" dataCellStyle="Time"/>
    <tableColumn id="3" xr3:uid="{00000000-0010-0000-0700-000003000000}" name="Prep Time that was Assigned (not as instructional) (mins)" dataDxfId="54" dataCellStyle="Time"/>
    <tableColumn id="10" xr3:uid="{00000000-0010-0000-0700-00000A000000}" name="Additional Instructional Time Assigned (mins)" dataDxfId="53" dataCellStyle="Time"/>
    <tableColumn id="4" xr3:uid="{00000000-0010-0000-0700-000004000000}" name="Other Assigned Duties (mins)" dataDxfId="52" dataCellStyle="Time"/>
    <tableColumn id="5" xr3:uid="{00000000-0010-0000-0700-000005000000}" name="Note For Other Assigned Duties" dataDxfId="51" dataCellStyle="Normal 2"/>
    <tableColumn id="6" xr3:uid="{00000000-0010-0000-0700-000006000000}" name="Time After School     (mins)" dataDxfId="50" dataCellStyle="Hours"/>
    <tableColumn id="9" xr3:uid="{00000000-0010-0000-0700-000009000000}" name="Total Additional Instructional Time (Mins)" dataDxfId="49" dataCellStyle="Time">
      <calculatedColumnFormula>E8</calculatedColumnFormula>
    </tableColumn>
    <tableColumn id="8" xr3:uid="{00000000-0010-0000-0700-000008000000}" name="Total Assigned Time Worked (MINs)" dataDxfId="48" dataCellStyle="Hours">
      <calculatedColumnFormula>IFERROR(C8+D8+F8+H8,0)</calculatedColumnFormula>
    </tableColumn>
    <tableColumn id="7" xr3:uid="{00000000-0010-0000-0700-000007000000}" name="Total Assigned Time Worked (HRs)" dataDxfId="47">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imeSheet425678910" displayName="TimeSheet425678910" ref="B7:K38" totalsRowShown="0" headerRowDxfId="46" dataDxfId="45">
  <autoFilter ref="B7:K38" xr:uid="{00000000-0009-0000-0100-000009000000}"/>
  <tableColumns count="10">
    <tableColumn id="1" xr3:uid="{00000000-0010-0000-0800-000001000000}" name="Date(s)" dataDxfId="44" dataCellStyle="Date"/>
    <tableColumn id="2" xr3:uid="{00000000-0010-0000-0800-000002000000}" name="Time Before School (mins)" dataDxfId="43" dataCellStyle="Time"/>
    <tableColumn id="3" xr3:uid="{00000000-0010-0000-0800-000003000000}" name="Prep Time that was Assigned (not as instructional) (mins)" dataDxfId="42" dataCellStyle="Time"/>
    <tableColumn id="10" xr3:uid="{00000000-0010-0000-0800-00000A000000}" name="Additional Instructional Time Assigned (mins)"/>
    <tableColumn id="4" xr3:uid="{00000000-0010-0000-0800-000004000000}" name="Other Assigned Duties (mins)" dataDxfId="41" dataCellStyle="Time"/>
    <tableColumn id="5" xr3:uid="{00000000-0010-0000-0800-000005000000}" name="Note For Other Assigned Duties" dataDxfId="40" dataCellStyle="Normal 2"/>
    <tableColumn id="6" xr3:uid="{00000000-0010-0000-0800-000006000000}" name="Time After School     (mins)" dataDxfId="39" dataCellStyle="Hours"/>
    <tableColumn id="9" xr3:uid="{00000000-0010-0000-0800-000009000000}" name="Total Additional Instructional Time (Mins)" dataDxfId="38" dataCellStyle="Time">
      <calculatedColumnFormula>E8</calculatedColumnFormula>
    </tableColumn>
    <tableColumn id="8" xr3:uid="{00000000-0010-0000-0800-000008000000}" name="Total Assigned Time Worked (MINs)" dataDxfId="37" dataCellStyle="Hours">
      <calculatedColumnFormula>IFERROR(C8+D8+F8+H8,0)</calculatedColumnFormula>
    </tableColumn>
    <tableColumn id="7" xr3:uid="{00000000-0010-0000-0800-000007000000}" name="Total Assigned Time Worked (HRs)" dataDxfId="36">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Weekly Class Schedule">
      <a:majorFont>
        <a:latin typeface="Tahom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5" Type="http://schemas.openxmlformats.org/officeDocument/2006/relationships/comments" Target="../comments13.xml"/><Relationship Id="rId4"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5" Type="http://schemas.openxmlformats.org/officeDocument/2006/relationships/comments" Target="../comments14.xml"/><Relationship Id="rId4" Type="http://schemas.openxmlformats.org/officeDocument/2006/relationships/table" Target="../tables/table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5" Type="http://schemas.openxmlformats.org/officeDocument/2006/relationships/comments" Target="../comments15.xml"/><Relationship Id="rId4" Type="http://schemas.openxmlformats.org/officeDocument/2006/relationships/table" Target="../tables/table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5" Type="http://schemas.openxmlformats.org/officeDocument/2006/relationships/comments" Target="../comments16.xml"/><Relationship Id="rId4" Type="http://schemas.openxmlformats.org/officeDocument/2006/relationships/table" Target="../tables/table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5" Type="http://schemas.openxmlformats.org/officeDocument/2006/relationships/comments" Target="../comments17.xml"/><Relationship Id="rId4" Type="http://schemas.openxmlformats.org/officeDocument/2006/relationships/table" Target="../tables/table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5" Type="http://schemas.openxmlformats.org/officeDocument/2006/relationships/comments" Target="../comments18.xml"/><Relationship Id="rId4" Type="http://schemas.openxmlformats.org/officeDocument/2006/relationships/table" Target="../tables/table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5" Type="http://schemas.openxmlformats.org/officeDocument/2006/relationships/comments" Target="../comments19.xml"/><Relationship Id="rId4" Type="http://schemas.openxmlformats.org/officeDocument/2006/relationships/table" Target="../tables/table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5" Type="http://schemas.openxmlformats.org/officeDocument/2006/relationships/comments" Target="../comments20.xml"/><Relationship Id="rId4" Type="http://schemas.openxmlformats.org/officeDocument/2006/relationships/table" Target="../tables/table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5" Type="http://schemas.openxmlformats.org/officeDocument/2006/relationships/comments" Target="../comments21.xml"/><Relationship Id="rId4" Type="http://schemas.openxmlformats.org/officeDocument/2006/relationships/table" Target="../tables/table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1.xml"/><Relationship Id="rId1" Type="http://schemas.openxmlformats.org/officeDocument/2006/relationships/printerSettings" Target="../printerSettings/printerSettings22.bin"/><Relationship Id="rId5" Type="http://schemas.openxmlformats.org/officeDocument/2006/relationships/comments" Target="../comments22.xml"/><Relationship Id="rId4" Type="http://schemas.openxmlformats.org/officeDocument/2006/relationships/table" Target="../tables/table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2.xml"/><Relationship Id="rId1" Type="http://schemas.openxmlformats.org/officeDocument/2006/relationships/printerSettings" Target="../printerSettings/printerSettings23.bin"/><Relationship Id="rId5" Type="http://schemas.openxmlformats.org/officeDocument/2006/relationships/comments" Target="../comments23.xml"/><Relationship Id="rId4" Type="http://schemas.openxmlformats.org/officeDocument/2006/relationships/table" Target="../tables/table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3.xml"/><Relationship Id="rId1" Type="http://schemas.openxmlformats.org/officeDocument/2006/relationships/printerSettings" Target="../printerSettings/printerSettings24.bin"/><Relationship Id="rId5" Type="http://schemas.openxmlformats.org/officeDocument/2006/relationships/comments" Target="../comments24.xml"/><Relationship Id="rId4" Type="http://schemas.openxmlformats.org/officeDocument/2006/relationships/table" Target="../tables/table1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14999847407452621"/>
    <pageSetUpPr autoPageBreaks="0" fitToPage="1"/>
  </sheetPr>
  <dimension ref="A1:S47"/>
  <sheetViews>
    <sheetView showGridLines="0" tabSelected="1" zoomScale="60" zoomScaleNormal="60" workbookViewId="0">
      <selection activeCell="B6" sqref="B6"/>
    </sheetView>
  </sheetViews>
  <sheetFormatPr baseColWidth="10" defaultColWidth="8.83203125" defaultRowHeight="25.5" customHeight="1" thickBottom="1" x14ac:dyDescent="0.2"/>
  <cols>
    <col min="1" max="1" width="3" customWidth="1"/>
    <col min="2" max="2" width="28.83203125" customWidth="1"/>
    <col min="3" max="3" width="21.83203125" customWidth="1"/>
    <col min="4" max="4" width="16.83203125" customWidth="1"/>
    <col min="5" max="5" width="20.5" customWidth="1"/>
    <col min="6" max="6" width="24.5" customWidth="1"/>
    <col min="7" max="7" width="18" customWidth="1"/>
    <col min="8" max="8" width="5.1640625" customWidth="1"/>
    <col min="9" max="9" width="19.33203125" customWidth="1"/>
    <col min="10" max="10" width="2.1640625" customWidth="1"/>
    <col min="13" max="13" width="6" customWidth="1"/>
  </cols>
  <sheetData>
    <row r="1" spans="1:19" ht="48" customHeight="1" thickBot="1" x14ac:dyDescent="0.2">
      <c r="B1" s="334" t="s">
        <v>136</v>
      </c>
      <c r="C1" s="335"/>
      <c r="D1" s="351" t="s">
        <v>132</v>
      </c>
      <c r="E1" s="351"/>
      <c r="F1" s="352"/>
      <c r="G1" s="349" t="s">
        <v>143</v>
      </c>
      <c r="H1" s="331" t="s">
        <v>137</v>
      </c>
      <c r="I1" s="332"/>
      <c r="J1" s="10"/>
      <c r="O1" s="9"/>
      <c r="P1" s="330"/>
      <c r="Q1" s="330"/>
      <c r="R1" s="330"/>
      <c r="S1" s="10"/>
    </row>
    <row r="2" spans="1:19" ht="51" customHeight="1" thickBot="1" x14ac:dyDescent="0.2">
      <c r="A2" s="20"/>
      <c r="B2" s="336" t="s">
        <v>135</v>
      </c>
      <c r="C2" s="337"/>
      <c r="D2" s="353" t="s">
        <v>133</v>
      </c>
      <c r="E2" s="353"/>
      <c r="F2" s="354"/>
      <c r="G2" s="350"/>
      <c r="H2" s="343" t="s">
        <v>138</v>
      </c>
      <c r="I2" s="344"/>
      <c r="J2" s="325"/>
      <c r="K2" s="333"/>
      <c r="L2" s="333"/>
      <c r="M2" s="333"/>
      <c r="N2" s="10"/>
      <c r="O2" s="9"/>
      <c r="P2" s="330"/>
      <c r="Q2" s="330"/>
      <c r="R2" s="330"/>
      <c r="S2" s="10"/>
    </row>
    <row r="3" spans="1:19" ht="99.75" customHeight="1" thickTop="1" thickBot="1" x14ac:dyDescent="0.2">
      <c r="A3" s="355" t="s">
        <v>54</v>
      </c>
      <c r="B3" s="61" t="s">
        <v>117</v>
      </c>
      <c r="C3" s="103">
        <f>G7+G12</f>
        <v>0</v>
      </c>
      <c r="D3" s="64" t="s">
        <v>71</v>
      </c>
      <c r="E3" s="61" t="s">
        <v>84</v>
      </c>
      <c r="F3" s="143">
        <f>IFERROR(AVERAGE(August!D2,September!D2,October!D2,November!D2,December!D2,January!D2,February!D2,March!D2,April!D2,May!D2,June!D2,July!D2),0)</f>
        <v>0</v>
      </c>
      <c r="G3" s="144" t="s">
        <v>134</v>
      </c>
      <c r="H3" s="347" t="s">
        <v>140</v>
      </c>
      <c r="I3" s="348"/>
      <c r="J3" s="10"/>
      <c r="K3" s="12"/>
      <c r="L3" s="12"/>
      <c r="M3" s="12"/>
      <c r="P3" s="12"/>
      <c r="Q3" s="12"/>
      <c r="R3" s="12"/>
    </row>
    <row r="4" spans="1:19" ht="83.25" customHeight="1" thickTop="1" thickBot="1" x14ac:dyDescent="0.2">
      <c r="A4" s="356"/>
      <c r="B4" s="84" t="s">
        <v>118</v>
      </c>
      <c r="C4" s="110">
        <f>July!E6</f>
        <v>0</v>
      </c>
      <c r="D4" s="64" t="s">
        <v>71</v>
      </c>
      <c r="E4" s="283" t="s">
        <v>108</v>
      </c>
      <c r="F4" s="135">
        <f>F3*1200</f>
        <v>0</v>
      </c>
      <c r="G4" s="345" t="s">
        <v>119</v>
      </c>
      <c r="H4" s="346"/>
      <c r="I4" s="136">
        <f>(1200*$F$3)-($C$3+$C$4)</f>
        <v>0</v>
      </c>
      <c r="J4" s="10"/>
    </row>
    <row r="5" spans="1:19" ht="73.5" customHeight="1" thickTop="1" thickBot="1" x14ac:dyDescent="0.2">
      <c r="A5" s="356"/>
      <c r="B5" s="62" t="s">
        <v>20</v>
      </c>
      <c r="C5" s="38" t="s">
        <v>103</v>
      </c>
      <c r="D5" s="39" t="s">
        <v>102</v>
      </c>
      <c r="E5" s="60" t="s">
        <v>73</v>
      </c>
      <c r="F5" s="63" t="s">
        <v>74</v>
      </c>
      <c r="G5" s="358" t="s">
        <v>57</v>
      </c>
      <c r="H5" s="359"/>
      <c r="I5" s="360"/>
      <c r="J5" s="10"/>
    </row>
    <row r="6" spans="1:19" ht="25.5" customHeight="1" thickTop="1" thickBot="1" x14ac:dyDescent="0.2">
      <c r="A6" s="355" t="s">
        <v>54</v>
      </c>
      <c r="B6" s="121" t="s">
        <v>29</v>
      </c>
      <c r="C6" s="40">
        <f>'Mon-Day 1'!C2</f>
        <v>0</v>
      </c>
      <c r="D6" s="41">
        <f>'Mon-Day 1'!F2</f>
        <v>0</v>
      </c>
      <c r="E6" s="50">
        <v>0</v>
      </c>
      <c r="F6" s="55">
        <f t="shared" ref="F6:F13" si="0">(C6+D6)*E6</f>
        <v>0</v>
      </c>
      <c r="G6" s="371">
        <f>IFERROR((C6*$E$6)+(C7*$E$7)+(C8*$E$8)+(C9*$E$9)+(C10*$E$10)+(C11*$E$11)+(C12*$E$12)+(C13*$E$13)+(C14*$E$14)+(C15*$E$15)+(C16*$E$16),0)</f>
        <v>0</v>
      </c>
      <c r="H6" s="372"/>
      <c r="I6" s="323" t="s">
        <v>70</v>
      </c>
      <c r="J6" s="10" t="s">
        <v>0</v>
      </c>
    </row>
    <row r="7" spans="1:19" ht="34.5" customHeight="1" thickBot="1" x14ac:dyDescent="0.2">
      <c r="A7" s="356"/>
      <c r="B7" s="122" t="s">
        <v>30</v>
      </c>
      <c r="C7" s="42">
        <f>'Tue-Day 2'!C2</f>
        <v>0</v>
      </c>
      <c r="D7" s="46">
        <f>'Tue-Day 2'!F2</f>
        <v>0</v>
      </c>
      <c r="E7" s="51">
        <v>0</v>
      </c>
      <c r="F7" s="56">
        <f t="shared" si="0"/>
        <v>0</v>
      </c>
      <c r="G7" s="373">
        <f>G6/60</f>
        <v>0</v>
      </c>
      <c r="H7" s="374"/>
      <c r="I7" s="324" t="s">
        <v>71</v>
      </c>
      <c r="J7" s="10" t="s">
        <v>0</v>
      </c>
    </row>
    <row r="8" spans="1:19" ht="27.75" customHeight="1" thickBot="1" x14ac:dyDescent="0.2">
      <c r="A8" s="356"/>
      <c r="B8" s="123" t="s">
        <v>23</v>
      </c>
      <c r="C8" s="43">
        <f>'Wed-Day 3'!C2</f>
        <v>0</v>
      </c>
      <c r="D8" s="47">
        <f>'Wed-Day 3'!F2</f>
        <v>0</v>
      </c>
      <c r="E8" s="52">
        <v>0</v>
      </c>
      <c r="F8" s="57">
        <f t="shared" si="0"/>
        <v>0</v>
      </c>
      <c r="G8" s="361" t="s">
        <v>85</v>
      </c>
      <c r="H8" s="362"/>
      <c r="I8" s="363"/>
      <c r="J8" s="10"/>
    </row>
    <row r="9" spans="1:19" ht="24.75" customHeight="1" thickBot="1" x14ac:dyDescent="0.2">
      <c r="A9" s="356"/>
      <c r="B9" s="124" t="s">
        <v>31</v>
      </c>
      <c r="C9" s="44">
        <f>'Thu-Day 4'!C2</f>
        <v>0</v>
      </c>
      <c r="D9" s="48">
        <f>'Thu-Day 4'!F2</f>
        <v>0</v>
      </c>
      <c r="E9" s="53">
        <v>0</v>
      </c>
      <c r="F9" s="58">
        <f t="shared" si="0"/>
        <v>0</v>
      </c>
      <c r="G9" s="361"/>
      <c r="H9" s="362"/>
      <c r="I9" s="363"/>
      <c r="J9" s="10"/>
    </row>
    <row r="10" spans="1:19" ht="25.5" customHeight="1" thickBot="1" x14ac:dyDescent="0.2">
      <c r="A10" s="356"/>
      <c r="B10" s="125" t="s">
        <v>32</v>
      </c>
      <c r="C10" s="45">
        <f>'Fri-Day 5'!C2</f>
        <v>0</v>
      </c>
      <c r="D10" s="49">
        <f>'Fri-Day 5'!F2</f>
        <v>0</v>
      </c>
      <c r="E10" s="54">
        <v>0</v>
      </c>
      <c r="F10" s="59">
        <f t="shared" si="0"/>
        <v>0</v>
      </c>
      <c r="G10" s="339">
        <f>IFERROR((D6*$E$6)+(D7*$E$7)+(D8*$E$8)+(D9*$E$9)+(D10*$E$10)+(D11*$E$11)+(D12*$E$12)+(D13*$E$13)+(D14*$E$14)+(D15*$E$15)+(D16*$E$16),0)</f>
        <v>0</v>
      </c>
      <c r="H10" s="340"/>
      <c r="I10" s="338" t="s">
        <v>70</v>
      </c>
      <c r="J10" s="10"/>
    </row>
    <row r="11" spans="1:19" ht="24.75" customHeight="1" thickBot="1" x14ac:dyDescent="0.2">
      <c r="A11" s="356"/>
      <c r="B11" s="126" t="s">
        <v>21</v>
      </c>
      <c r="C11" s="78">
        <f>'Day 6'!C2</f>
        <v>0</v>
      </c>
      <c r="D11" s="79">
        <f>'Day 6'!F2</f>
        <v>0</v>
      </c>
      <c r="E11" s="80">
        <v>0</v>
      </c>
      <c r="F11" s="81">
        <f t="shared" si="0"/>
        <v>0</v>
      </c>
      <c r="G11" s="339"/>
      <c r="H11" s="340"/>
      <c r="I11" s="338"/>
      <c r="J11" s="10"/>
    </row>
    <row r="12" spans="1:19" ht="24.75" customHeight="1" thickBot="1" x14ac:dyDescent="0.2">
      <c r="A12" s="356"/>
      <c r="B12" s="127" t="s">
        <v>99</v>
      </c>
      <c r="C12" s="104">
        <f>'Extra Day A'!C2</f>
        <v>0</v>
      </c>
      <c r="D12" s="105">
        <f>'Extra Day A'!F2</f>
        <v>0</v>
      </c>
      <c r="E12" s="50">
        <v>0</v>
      </c>
      <c r="F12" s="106">
        <f t="shared" si="0"/>
        <v>0</v>
      </c>
      <c r="G12" s="341">
        <f>G10/60</f>
        <v>0</v>
      </c>
      <c r="H12" s="342"/>
      <c r="I12" s="338" t="s">
        <v>71</v>
      </c>
      <c r="J12" s="10"/>
    </row>
    <row r="13" spans="1:19" ht="24" customHeight="1" thickBot="1" x14ac:dyDescent="0.2">
      <c r="A13" s="356"/>
      <c r="B13" s="128" t="s">
        <v>100</v>
      </c>
      <c r="C13" s="107">
        <f>'Extra Day B'!C2</f>
        <v>0</v>
      </c>
      <c r="D13" s="108">
        <f>'Extra Day B'!F2</f>
        <v>0</v>
      </c>
      <c r="E13" s="50">
        <v>0</v>
      </c>
      <c r="F13" s="55">
        <f t="shared" si="0"/>
        <v>0</v>
      </c>
      <c r="G13" s="341"/>
      <c r="H13" s="342"/>
      <c r="I13" s="338"/>
      <c r="J13" s="10"/>
    </row>
    <row r="14" spans="1:19" ht="24" customHeight="1" thickBot="1" x14ac:dyDescent="0.2">
      <c r="A14" s="356"/>
      <c r="B14" s="129" t="s">
        <v>101</v>
      </c>
      <c r="C14" s="113">
        <f>'Extra Day C'!C2</f>
        <v>0</v>
      </c>
      <c r="D14" s="114">
        <f>'Extra Day C'!F2</f>
        <v>0</v>
      </c>
      <c r="E14" s="50">
        <v>0</v>
      </c>
      <c r="F14" s="112">
        <f t="shared" ref="F14:F15" si="1">(C14+D14)*E14</f>
        <v>0</v>
      </c>
      <c r="G14" s="361" t="s">
        <v>111</v>
      </c>
      <c r="H14" s="362"/>
      <c r="I14" s="363"/>
      <c r="J14" s="10"/>
    </row>
    <row r="15" spans="1:19" ht="30.75" customHeight="1" thickBot="1" x14ac:dyDescent="0.2">
      <c r="A15" s="356"/>
      <c r="B15" s="130" t="s">
        <v>87</v>
      </c>
      <c r="C15" s="92">
        <f>'Early Dismissal 1'!C2</f>
        <v>0</v>
      </c>
      <c r="D15" s="93">
        <f>'Early Dismissal 1'!F2</f>
        <v>0</v>
      </c>
      <c r="E15" s="53">
        <v>0</v>
      </c>
      <c r="F15" s="109">
        <f t="shared" si="1"/>
        <v>0</v>
      </c>
      <c r="G15" s="361"/>
      <c r="H15" s="362"/>
      <c r="I15" s="363"/>
      <c r="J15" s="10"/>
    </row>
    <row r="16" spans="1:19" ht="39.75" customHeight="1" thickBot="1" x14ac:dyDescent="0.2">
      <c r="A16" s="356"/>
      <c r="B16" s="131" t="s">
        <v>88</v>
      </c>
      <c r="C16" s="116">
        <f>'Early Dismissal 2'!C2</f>
        <v>0</v>
      </c>
      <c r="D16" s="117">
        <f>'Early Dismissal 2'!F2</f>
        <v>0</v>
      </c>
      <c r="E16" s="111">
        <v>0</v>
      </c>
      <c r="F16" s="115">
        <f t="shared" ref="F16" si="2">(C16+D16)*E16</f>
        <v>0</v>
      </c>
      <c r="G16" s="364">
        <f>IFERROR(August!C6+September!C6+October!C6+November!C6+December!C6+January!C6+February!C6+March!C6+April!C6+May!C6+June!C6+July!C6,0)</f>
        <v>0</v>
      </c>
      <c r="H16" s="365"/>
      <c r="I16" s="366"/>
      <c r="J16" s="10"/>
    </row>
    <row r="17" spans="1:10" ht="32.25" customHeight="1" thickTop="1" thickBot="1" x14ac:dyDescent="0.2">
      <c r="A17" s="356"/>
      <c r="B17" s="138"/>
      <c r="C17" s="137"/>
      <c r="D17" s="137" t="s">
        <v>109</v>
      </c>
      <c r="E17" s="139">
        <f>SUM(E6:E16)</f>
        <v>0</v>
      </c>
      <c r="F17" s="139">
        <f>SUM(F6:F16)</f>
        <v>0</v>
      </c>
      <c r="G17" s="140"/>
      <c r="H17" s="141"/>
      <c r="I17" s="142"/>
      <c r="J17" s="10"/>
    </row>
    <row r="18" spans="1:10" ht="54" customHeight="1" thickTop="1" thickBot="1" x14ac:dyDescent="0.2">
      <c r="A18" s="357"/>
      <c r="B18" s="367" t="s">
        <v>141</v>
      </c>
      <c r="C18" s="368"/>
      <c r="D18" s="368"/>
      <c r="E18" s="368"/>
      <c r="F18" s="146">
        <f>IFERROR(G7+G16,0)</f>
        <v>0</v>
      </c>
      <c r="G18" s="369" t="s">
        <v>142</v>
      </c>
      <c r="H18" s="370"/>
      <c r="I18" s="145">
        <f>IFERROR((F3*#REF!)-F18,0)</f>
        <v>0</v>
      </c>
      <c r="J18" s="10"/>
    </row>
    <row r="19" spans="1:10" ht="36" customHeight="1" thickTop="1" thickBot="1" x14ac:dyDescent="0.2">
      <c r="A19" s="82"/>
      <c r="B19" s="378" t="s">
        <v>72</v>
      </c>
      <c r="C19" s="379"/>
      <c r="D19" s="379"/>
      <c r="E19" s="379"/>
      <c r="F19" s="379"/>
      <c r="G19" s="379"/>
      <c r="H19" s="379"/>
      <c r="I19" s="380"/>
      <c r="J19" s="10"/>
    </row>
    <row r="20" spans="1:10" ht="25.5" customHeight="1" thickBot="1" x14ac:dyDescent="0.2">
      <c r="A20" s="82"/>
      <c r="B20" s="381"/>
      <c r="C20" s="382"/>
      <c r="D20" s="382"/>
      <c r="E20" s="382"/>
      <c r="F20" s="382"/>
      <c r="G20" s="382"/>
      <c r="H20" s="382"/>
      <c r="I20" s="383"/>
      <c r="J20" s="10"/>
    </row>
    <row r="21" spans="1:10" ht="25.5" customHeight="1" thickBot="1" x14ac:dyDescent="0.2">
      <c r="A21" s="82"/>
      <c r="B21" s="393" t="s">
        <v>51</v>
      </c>
      <c r="C21" s="394"/>
      <c r="D21" s="395"/>
      <c r="E21" s="384" t="s">
        <v>41</v>
      </c>
      <c r="F21" s="385"/>
      <c r="G21" s="385"/>
      <c r="H21" s="385"/>
      <c r="I21" s="386"/>
    </row>
    <row r="22" spans="1:10" ht="27.75" customHeight="1" thickBot="1" x14ac:dyDescent="0.2">
      <c r="A22" s="82"/>
      <c r="B22" s="396" t="s">
        <v>42</v>
      </c>
      <c r="C22" s="397"/>
      <c r="D22" s="398"/>
      <c r="E22" s="387" t="s">
        <v>43</v>
      </c>
      <c r="F22" s="388"/>
      <c r="G22" s="388"/>
      <c r="H22" s="388"/>
      <c r="I22" s="389"/>
    </row>
    <row r="23" spans="1:10" ht="25.5" customHeight="1" thickBot="1" x14ac:dyDescent="0.2">
      <c r="A23" s="9"/>
      <c r="B23" s="375" t="s">
        <v>44</v>
      </c>
      <c r="C23" s="376"/>
      <c r="D23" s="377"/>
      <c r="E23" s="390" t="s">
        <v>45</v>
      </c>
      <c r="F23" s="391"/>
      <c r="G23" s="391"/>
      <c r="H23" s="391"/>
      <c r="I23" s="392"/>
    </row>
    <row r="24" spans="1:10" ht="25.5" customHeight="1" thickBot="1" x14ac:dyDescent="0.2">
      <c r="A24" s="9"/>
      <c r="B24" s="411" t="s">
        <v>46</v>
      </c>
      <c r="C24" s="412"/>
      <c r="D24" s="413"/>
      <c r="E24" s="414" t="s">
        <v>47</v>
      </c>
      <c r="F24" s="415"/>
      <c r="G24" s="415"/>
      <c r="H24" s="415"/>
      <c r="I24" s="416"/>
    </row>
    <row r="25" spans="1:10" ht="25.5" customHeight="1" thickBot="1" x14ac:dyDescent="0.2">
      <c r="A25" s="9"/>
      <c r="B25" s="408" t="s">
        <v>48</v>
      </c>
      <c r="C25" s="409"/>
      <c r="D25" s="410"/>
      <c r="E25" s="405" t="s">
        <v>49</v>
      </c>
      <c r="F25" s="406"/>
      <c r="G25" s="406"/>
      <c r="H25" s="406"/>
      <c r="I25" s="407"/>
    </row>
    <row r="26" spans="1:10" ht="29.25" customHeight="1" thickBot="1" x14ac:dyDescent="0.2">
      <c r="A26" s="9"/>
      <c r="B26" s="402" t="s">
        <v>50</v>
      </c>
      <c r="C26" s="403"/>
      <c r="D26" s="404"/>
      <c r="E26" s="399" t="s">
        <v>113</v>
      </c>
      <c r="F26" s="400"/>
      <c r="G26" s="400"/>
      <c r="H26" s="400"/>
      <c r="I26" s="401"/>
    </row>
    <row r="27" spans="1:10" ht="25.5" customHeight="1" thickBot="1" x14ac:dyDescent="0.2">
      <c r="A27" s="9"/>
      <c r="E27" s="12"/>
      <c r="F27" s="12"/>
      <c r="G27" s="12"/>
      <c r="H27" s="12"/>
      <c r="I27" s="12"/>
    </row>
    <row r="28" spans="1:10" ht="25.5" customHeight="1" thickBot="1" x14ac:dyDescent="0.2">
      <c r="A28" s="9"/>
    </row>
    <row r="29" spans="1:10" ht="25.5" customHeight="1" thickBot="1" x14ac:dyDescent="0.2">
      <c r="A29" s="9"/>
    </row>
    <row r="30" spans="1:10" ht="25.5" customHeight="1" thickBot="1" x14ac:dyDescent="0.2">
      <c r="A30" s="9"/>
    </row>
    <row r="31" spans="1:10" ht="25.5" customHeight="1" thickBot="1" x14ac:dyDescent="0.2">
      <c r="A31" s="9"/>
    </row>
    <row r="32" spans="1:10" ht="25.5" customHeight="1" thickBot="1" x14ac:dyDescent="0.2">
      <c r="A32" s="9"/>
    </row>
    <row r="33" spans="1:9" ht="28.5" customHeight="1" thickBot="1" x14ac:dyDescent="0.2">
      <c r="A33" s="9"/>
    </row>
    <row r="34" spans="1:9" ht="25.5" customHeight="1" thickBot="1" x14ac:dyDescent="0.2">
      <c r="A34" s="9"/>
    </row>
    <row r="35" spans="1:9" ht="25.5" customHeight="1" thickBot="1" x14ac:dyDescent="0.2">
      <c r="A35" s="9"/>
      <c r="B35" s="13"/>
      <c r="C35" s="14"/>
      <c r="D35" s="14"/>
      <c r="E35" s="15"/>
      <c r="F35" s="16"/>
      <c r="G35" s="16"/>
      <c r="H35" s="10"/>
    </row>
    <row r="36" spans="1:9" ht="25.5" customHeight="1" thickBot="1" x14ac:dyDescent="0.2">
      <c r="A36" s="9"/>
      <c r="B36" s="13"/>
      <c r="C36" s="14"/>
      <c r="D36" s="14"/>
      <c r="E36" s="15"/>
      <c r="F36" s="16"/>
      <c r="G36" s="16"/>
      <c r="H36" s="10"/>
    </row>
    <row r="37" spans="1:9" ht="25.5" customHeight="1" thickBot="1" x14ac:dyDescent="0.2">
      <c r="A37" s="9"/>
      <c r="B37" s="13"/>
      <c r="C37" s="14"/>
      <c r="D37" s="14"/>
      <c r="E37" s="15"/>
      <c r="F37" s="16"/>
      <c r="G37" s="16"/>
      <c r="H37" s="10"/>
    </row>
    <row r="38" spans="1:9" ht="25.5" customHeight="1" thickBot="1" x14ac:dyDescent="0.2">
      <c r="A38" s="9"/>
      <c r="B38" s="13"/>
      <c r="C38" s="14"/>
      <c r="D38" s="14"/>
      <c r="E38" s="15"/>
      <c r="F38" s="16"/>
      <c r="G38" s="16"/>
      <c r="H38" s="11"/>
      <c r="I38" s="7"/>
    </row>
    <row r="39" spans="1:9" ht="25.5" customHeight="1" thickBot="1" x14ac:dyDescent="0.2">
      <c r="A39" s="9"/>
      <c r="B39" s="13"/>
      <c r="C39" s="14"/>
      <c r="D39" s="14"/>
      <c r="E39" s="15"/>
      <c r="F39" s="16"/>
      <c r="G39" s="16"/>
      <c r="H39" s="11"/>
      <c r="I39" s="7"/>
    </row>
    <row r="40" spans="1:9" ht="25.5" customHeight="1" thickBot="1" x14ac:dyDescent="0.2">
      <c r="A40" s="9"/>
      <c r="B40" s="13"/>
      <c r="C40" s="14"/>
      <c r="D40" s="14"/>
      <c r="E40" s="15"/>
      <c r="F40" s="16"/>
      <c r="G40" s="16"/>
      <c r="H40" s="11"/>
      <c r="I40" s="7"/>
    </row>
    <row r="41" spans="1:9" ht="25.5" customHeight="1" thickBot="1" x14ac:dyDescent="0.2">
      <c r="A41" s="9"/>
      <c r="B41" s="13"/>
      <c r="C41" s="14"/>
      <c r="D41" s="14"/>
      <c r="E41" s="15"/>
      <c r="F41" s="16"/>
      <c r="G41" s="16"/>
      <c r="H41" s="10"/>
    </row>
    <row r="42" spans="1:9" ht="25.5" customHeight="1" thickBot="1" x14ac:dyDescent="0.2">
      <c r="A42" s="9"/>
      <c r="B42" s="13"/>
      <c r="C42" s="14"/>
      <c r="D42" s="14"/>
      <c r="E42" s="15"/>
      <c r="F42" s="16"/>
      <c r="G42" s="16"/>
      <c r="H42" s="10"/>
    </row>
    <row r="43" spans="1:9" ht="25.5" customHeight="1" thickBot="1" x14ac:dyDescent="0.2">
      <c r="A43" s="9"/>
      <c r="B43" s="13"/>
      <c r="C43" s="14"/>
      <c r="D43" s="14"/>
      <c r="E43" s="15"/>
      <c r="F43" s="16"/>
      <c r="G43" s="16"/>
      <c r="H43" s="10"/>
    </row>
    <row r="44" spans="1:9" ht="25.5" customHeight="1" thickBot="1" x14ac:dyDescent="0.2">
      <c r="A44" s="9"/>
      <c r="B44" s="17"/>
      <c r="C44" s="16"/>
      <c r="D44" s="18"/>
      <c r="E44" s="19"/>
      <c r="F44" s="16"/>
      <c r="G44" s="16"/>
      <c r="H44" s="10"/>
    </row>
    <row r="45" spans="1:9" ht="25.5" customHeight="1" thickBot="1" x14ac:dyDescent="0.2">
      <c r="B45" s="12"/>
      <c r="C45" s="12"/>
      <c r="D45" s="12"/>
      <c r="E45" s="12"/>
      <c r="F45" s="12"/>
      <c r="G45" s="12"/>
    </row>
    <row r="46" spans="1:9" ht="25.5" customHeight="1" x14ac:dyDescent="0.15"/>
    <row r="47" spans="1:9" ht="25.5" customHeight="1" x14ac:dyDescent="0.15"/>
  </sheetData>
  <sheetProtection formatColumns="0"/>
  <mergeCells count="39">
    <mergeCell ref="E26:I26"/>
    <mergeCell ref="B26:D26"/>
    <mergeCell ref="E25:I25"/>
    <mergeCell ref="B25:D25"/>
    <mergeCell ref="B24:D24"/>
    <mergeCell ref="E24:I24"/>
    <mergeCell ref="B23:D23"/>
    <mergeCell ref="B19:I20"/>
    <mergeCell ref="E21:I21"/>
    <mergeCell ref="E22:I22"/>
    <mergeCell ref="E23:I23"/>
    <mergeCell ref="B21:D21"/>
    <mergeCell ref="B22:D22"/>
    <mergeCell ref="A6:A18"/>
    <mergeCell ref="G5:I5"/>
    <mergeCell ref="G8:I9"/>
    <mergeCell ref="G14:I15"/>
    <mergeCell ref="G16:I16"/>
    <mergeCell ref="B18:E18"/>
    <mergeCell ref="G18:H18"/>
    <mergeCell ref="G6:H6"/>
    <mergeCell ref="G7:H7"/>
    <mergeCell ref="I10:I11"/>
    <mergeCell ref="A3:A5"/>
    <mergeCell ref="I12:I13"/>
    <mergeCell ref="G10:H11"/>
    <mergeCell ref="G12:H13"/>
    <mergeCell ref="H2:I2"/>
    <mergeCell ref="G4:H4"/>
    <mergeCell ref="H3:I3"/>
    <mergeCell ref="G1:G2"/>
    <mergeCell ref="P1:P2"/>
    <mergeCell ref="Q1:R2"/>
    <mergeCell ref="H1:I1"/>
    <mergeCell ref="K2:M2"/>
    <mergeCell ref="B1:C1"/>
    <mergeCell ref="B2:C2"/>
    <mergeCell ref="D1:F1"/>
    <mergeCell ref="D2:F2"/>
  </mergeCells>
  <dataValidations disablePrompts="1" count="2">
    <dataValidation type="decimal" allowBlank="1" showInputMessage="1" showErrorMessage="1" error="This cell requires you to enter the number of times this day repeats through the year." prompt="Number of Occurrences Column Tip: Enter the number of times each of these days repeat for the school year.  If there are no occurrences, please put a &quot;0&quot;." sqref="E6:E16" xr:uid="{00000000-0002-0000-0000-000000000000}">
      <formula1>0</formula1>
      <formula2>50</formula2>
    </dataValidation>
    <dataValidation type="decimal" allowBlank="1" showInputMessage="1" showErrorMessage="1" error="This cell requires you to enter the number of times this day repeats through the year." prompt="This is total number of occurences, which should be equal to your total number of instruction." sqref="E17:F17" xr:uid="{00000000-0002-0000-0000-000001000000}">
      <formula1>0</formula1>
      <formula2>50</formula2>
    </dataValidation>
  </dataValidations>
  <hyperlinks>
    <hyperlink ref="B6" location="'Mon-Day 1'!A1" display="Monday  |  Day 1" xr:uid="{00000000-0004-0000-0000-000000000000}"/>
    <hyperlink ref="B7" location="'Tue-Day 2'!A1" display="Tuesday  |  Day 2" xr:uid="{00000000-0004-0000-0000-000001000000}"/>
    <hyperlink ref="B8" location="'Wed-Day 3'!A1" display="Wednesday  |  Day 3" xr:uid="{00000000-0004-0000-0000-000002000000}"/>
    <hyperlink ref="B9" location="'Thu-Day 4'!A1" display="Thursday  |  Day 4" xr:uid="{00000000-0004-0000-0000-000003000000}"/>
    <hyperlink ref="B10" location="'Fri-Day 5'!A1" display="Friday  |  Day 5" xr:uid="{00000000-0004-0000-0000-000004000000}"/>
    <hyperlink ref="B11" location="'Day 6'!A1" display="Day 6" xr:uid="{00000000-0004-0000-0000-000005000000}"/>
    <hyperlink ref="E21" location="September!ColumnTitle1" display="September" xr:uid="{00000000-0004-0000-0000-000006000000}"/>
    <hyperlink ref="B21" location="August!Print_Titles" display="August" xr:uid="{00000000-0004-0000-0000-000007000000}"/>
    <hyperlink ref="C21" location="August!Print_Titles" display="August!Print_Titles" xr:uid="{00000000-0004-0000-0000-000008000000}"/>
    <hyperlink ref="D21" location="August!Print_Titles" display="August!Print_Titles" xr:uid="{00000000-0004-0000-0000-000009000000}"/>
    <hyperlink ref="F21" location="September!ColumnTitle1" display="September!ColumnTitle1" xr:uid="{00000000-0004-0000-0000-00000A000000}"/>
    <hyperlink ref="G21" location="September!ColumnTitle1" display="September!ColumnTitle1" xr:uid="{00000000-0004-0000-0000-00000B000000}"/>
    <hyperlink ref="H21" location="September!ColumnTitle1" display="September!ColumnTitle1" xr:uid="{00000000-0004-0000-0000-00000C000000}"/>
    <hyperlink ref="I21" location="September!ColumnTitle1" display="September!ColumnTitle1" xr:uid="{00000000-0004-0000-0000-00000D000000}"/>
    <hyperlink ref="B22" location="October!A1" display="October" xr:uid="{00000000-0004-0000-0000-00000E000000}"/>
    <hyperlink ref="C22" location="October!A1" display="October!A1" xr:uid="{00000000-0004-0000-0000-00000F000000}"/>
    <hyperlink ref="D22" location="October!A1" display="October!A1" xr:uid="{00000000-0004-0000-0000-000010000000}"/>
    <hyperlink ref="E22" location="November!A1" display="November" xr:uid="{00000000-0004-0000-0000-000011000000}"/>
    <hyperlink ref="F22" location="November!A1" display="November!A1" xr:uid="{00000000-0004-0000-0000-000012000000}"/>
    <hyperlink ref="G22" location="November!A1" display="November!A1" xr:uid="{00000000-0004-0000-0000-000013000000}"/>
    <hyperlink ref="H22" location="November!A1" display="November!A1" xr:uid="{00000000-0004-0000-0000-000014000000}"/>
    <hyperlink ref="I22" location="November!A1" display="November!A1" xr:uid="{00000000-0004-0000-0000-000015000000}"/>
    <hyperlink ref="B23" location="December!A1" display="December" xr:uid="{00000000-0004-0000-0000-000016000000}"/>
    <hyperlink ref="C23" location="December!A1" display="December!A1" xr:uid="{00000000-0004-0000-0000-000017000000}"/>
    <hyperlink ref="D23" location="December!A1" display="December!A1" xr:uid="{00000000-0004-0000-0000-000018000000}"/>
    <hyperlink ref="E23" location="January!A1" display="January" xr:uid="{00000000-0004-0000-0000-000019000000}"/>
    <hyperlink ref="F23" location="January!A1" display="January!A1" xr:uid="{00000000-0004-0000-0000-00001A000000}"/>
    <hyperlink ref="G23" location="January!A1" display="January!A1" xr:uid="{00000000-0004-0000-0000-00001B000000}"/>
    <hyperlink ref="H23" location="January!A1" display="January!A1" xr:uid="{00000000-0004-0000-0000-00001C000000}"/>
    <hyperlink ref="I23" location="January!A1" display="January!A1" xr:uid="{00000000-0004-0000-0000-00001D000000}"/>
    <hyperlink ref="B24" location="February!A1" display="February" xr:uid="{00000000-0004-0000-0000-00001E000000}"/>
    <hyperlink ref="C24" location="February!A1" display="February!A1" xr:uid="{00000000-0004-0000-0000-00001F000000}"/>
    <hyperlink ref="D24" location="February!A1" display="February!A1" xr:uid="{00000000-0004-0000-0000-000020000000}"/>
    <hyperlink ref="E24" location="March!A1" display="March" xr:uid="{00000000-0004-0000-0000-000021000000}"/>
    <hyperlink ref="F24" location="March!A1" display="March!A1" xr:uid="{00000000-0004-0000-0000-000022000000}"/>
    <hyperlink ref="G24" location="March!A1" display="March!A1" xr:uid="{00000000-0004-0000-0000-000023000000}"/>
    <hyperlink ref="H24" location="March!A1" display="March!A1" xr:uid="{00000000-0004-0000-0000-000024000000}"/>
    <hyperlink ref="I24" location="March!A1" display="March!A1" xr:uid="{00000000-0004-0000-0000-000025000000}"/>
    <hyperlink ref="B25" location="April!A1" display="April" xr:uid="{00000000-0004-0000-0000-000026000000}"/>
    <hyperlink ref="C25" location="April!A1" display="April!A1" xr:uid="{00000000-0004-0000-0000-000027000000}"/>
    <hyperlink ref="D25" location="April!A1" display="April!A1" xr:uid="{00000000-0004-0000-0000-000028000000}"/>
    <hyperlink ref="E25" location="May!A1" display="May" xr:uid="{00000000-0004-0000-0000-000029000000}"/>
    <hyperlink ref="F25" location="May!A1" display="May!A1" xr:uid="{00000000-0004-0000-0000-00002A000000}"/>
    <hyperlink ref="G25" location="May!A1" display="May!A1" xr:uid="{00000000-0004-0000-0000-00002B000000}"/>
    <hyperlink ref="H25" location="May!A1" display="May!A1" xr:uid="{00000000-0004-0000-0000-00002C000000}"/>
    <hyperlink ref="I25" location="May!A1" display="May!A1" xr:uid="{00000000-0004-0000-0000-00002D000000}"/>
    <hyperlink ref="B26" location="June!A1" display="June" xr:uid="{00000000-0004-0000-0000-00002E000000}"/>
    <hyperlink ref="C26" location="June!A1" display="June!A1" xr:uid="{00000000-0004-0000-0000-00002F000000}"/>
    <hyperlink ref="D26" location="June!A1" display="June!A1" xr:uid="{00000000-0004-0000-0000-000030000000}"/>
    <hyperlink ref="B15" location="'Early Dismissal 1'!A1" display="Early Dismissal 1" xr:uid="{00000000-0004-0000-0000-000031000000}"/>
    <hyperlink ref="B16" location="'Early Dismissal 2'!A1" display="Early Dismissal 2" xr:uid="{00000000-0004-0000-0000-000032000000}"/>
    <hyperlink ref="B12" location="'Extra Day A'!A1" display="Extra Day A" xr:uid="{00000000-0004-0000-0000-000033000000}"/>
    <hyperlink ref="B13" location="'Extra Day B'!A1" display="Extra Day B" xr:uid="{00000000-0004-0000-0000-000034000000}"/>
    <hyperlink ref="B14" location="'Extra Day C'!A1" display="Extra Day C" xr:uid="{00000000-0004-0000-0000-000035000000}"/>
    <hyperlink ref="B21:D21" location="August!A1" display="August" xr:uid="{00000000-0004-0000-0000-000036000000}"/>
    <hyperlink ref="E21:I21" location="September!A1" display="September" xr:uid="{00000000-0004-0000-0000-000037000000}"/>
    <hyperlink ref="B22:D22" location="October!A1" display="October" xr:uid="{00000000-0004-0000-0000-000038000000}"/>
    <hyperlink ref="E22:I22" location="November!A1" display="November" xr:uid="{00000000-0004-0000-0000-000039000000}"/>
    <hyperlink ref="B23:D23" location="December!A1" display="December" xr:uid="{00000000-0004-0000-0000-00003A000000}"/>
    <hyperlink ref="E23:I23" location="January!A1" display="January" xr:uid="{00000000-0004-0000-0000-00003B000000}"/>
    <hyperlink ref="B24:D24" location="February!A1" display="February" xr:uid="{00000000-0004-0000-0000-00003C000000}"/>
    <hyperlink ref="E24:I24" location="March!A1" display="March" xr:uid="{00000000-0004-0000-0000-00003D000000}"/>
    <hyperlink ref="B25:D25" location="April!A1" display="April" xr:uid="{00000000-0004-0000-0000-00003E000000}"/>
    <hyperlink ref="E25:I25" location="May!A1" display="May" xr:uid="{00000000-0004-0000-0000-00003F000000}"/>
    <hyperlink ref="B26:D26" location="June!A1" display="June" xr:uid="{00000000-0004-0000-0000-000040000000}"/>
    <hyperlink ref="E26" location="November!A1" display="November" xr:uid="{00000000-0004-0000-0000-000041000000}"/>
    <hyperlink ref="F26" location="November!A1" display="November!A1" xr:uid="{00000000-0004-0000-0000-000042000000}"/>
    <hyperlink ref="G26" location="November!A1" display="November!A1" xr:uid="{00000000-0004-0000-0000-000043000000}"/>
    <hyperlink ref="H26" location="November!A1" display="November!A1" xr:uid="{00000000-0004-0000-0000-000044000000}"/>
    <hyperlink ref="I26" location="November!A1" display="November!A1" xr:uid="{00000000-0004-0000-0000-000045000000}"/>
    <hyperlink ref="E26:I26" location="July!A1" display="July" xr:uid="{00000000-0004-0000-0000-000046000000}"/>
  </hyperlinks>
  <printOptions horizontalCentered="1"/>
  <pageMargins left="0.25" right="0.25" top="0.75" bottom="0.75" header="0.3" footer="0.3"/>
  <pageSetup scale="63" fitToHeight="0"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0" tint="-0.14999847407452621"/>
    <pageSetUpPr autoPageBreaks="0" fitToPage="1"/>
  </sheetPr>
  <dimension ref="B1:K40"/>
  <sheetViews>
    <sheetView showGridLines="0" zoomScale="80" zoomScaleNormal="80" workbookViewId="0">
      <pane xSplit="8" ySplit="3" topLeftCell="I23" activePane="bottomRight" state="frozen"/>
      <selection pane="topRight" activeCell="H1" sqref="H1"/>
      <selection pane="bottomLeft" activeCell="A4" sqref="A4"/>
      <selection pane="bottomRight" activeCell="C4" sqref="C4:D38"/>
    </sheetView>
  </sheetViews>
  <sheetFormatPr baseColWidth="10" defaultColWidth="8.83203125" defaultRowHeight="25.5" customHeight="1" thickBottom="1" x14ac:dyDescent="0.2"/>
  <cols>
    <col min="1" max="1" width="2.1640625" customWidth="1"/>
    <col min="2" max="2" width="22.5" customWidth="1"/>
    <col min="3" max="3" width="13.83203125" customWidth="1"/>
    <col min="4" max="4" width="17.83203125" customWidth="1"/>
    <col min="5" max="5" width="17.5" customWidth="1"/>
    <col min="6" max="6" width="16.83203125" customWidth="1"/>
    <col min="7" max="7" width="10.83203125" customWidth="1"/>
    <col min="8" max="8" width="12.1640625" customWidth="1"/>
    <col min="9" max="9" width="14.1640625" customWidth="1"/>
    <col min="10" max="10" width="18.83203125" customWidth="1"/>
    <col min="11" max="11" width="2.1640625" customWidth="1"/>
  </cols>
  <sheetData>
    <row r="1" spans="2:11" ht="62.25" customHeight="1" thickBot="1" x14ac:dyDescent="0.4">
      <c r="B1" s="37" t="s">
        <v>101</v>
      </c>
      <c r="C1" s="1"/>
      <c r="E1" s="32" t="s">
        <v>64</v>
      </c>
      <c r="F1" s="33">
        <f>C2+F2</f>
        <v>0</v>
      </c>
      <c r="G1" s="419" t="s">
        <v>22</v>
      </c>
      <c r="H1" s="420"/>
      <c r="I1" s="91"/>
    </row>
    <row r="2" spans="2:11" ht="70.5" customHeight="1" thickBot="1" x14ac:dyDescent="0.25">
      <c r="B2" s="23" t="s">
        <v>52</v>
      </c>
      <c r="C2" s="26">
        <f>C40</f>
        <v>0</v>
      </c>
      <c r="D2" s="24" t="s">
        <v>19</v>
      </c>
      <c r="E2" s="25" t="s">
        <v>53</v>
      </c>
      <c r="F2" s="27">
        <f>E40</f>
        <v>0</v>
      </c>
      <c r="G2" s="417" t="s">
        <v>19</v>
      </c>
      <c r="H2" s="418"/>
      <c r="I2" s="8"/>
      <c r="J2" s="3"/>
    </row>
    <row r="3" spans="2:11" ht="32.25" customHeight="1" thickBot="1" x14ac:dyDescent="0.25">
      <c r="B3" s="28" t="s">
        <v>3</v>
      </c>
      <c r="C3" s="35" t="s">
        <v>1</v>
      </c>
      <c r="D3" s="35" t="s">
        <v>2</v>
      </c>
      <c r="E3" s="35" t="s">
        <v>17</v>
      </c>
      <c r="F3" s="83" t="s">
        <v>33</v>
      </c>
      <c r="G3" s="36" t="s">
        <v>97</v>
      </c>
      <c r="H3" s="99" t="s">
        <v>61</v>
      </c>
      <c r="I3" s="2"/>
      <c r="J3" s="3"/>
    </row>
    <row r="4" spans="2:11" ht="25.5" customHeight="1" thickBot="1" x14ac:dyDescent="0.2">
      <c r="B4" s="85" t="str">
        <f>'Mon-Day 1'!B4</f>
        <v>AM Supervision</v>
      </c>
      <c r="C4" s="67"/>
      <c r="D4" s="67"/>
      <c r="E4" s="72">
        <f t="shared" ref="E4:E13" si="0">IFERROR((D4-C4)*24*60,0)</f>
        <v>0</v>
      </c>
      <c r="F4" s="76"/>
      <c r="G4" s="76"/>
      <c r="H4" s="100"/>
      <c r="I4" s="4"/>
      <c r="J4" s="5"/>
      <c r="K4" t="s">
        <v>0</v>
      </c>
    </row>
    <row r="5" spans="2:11" ht="25.5" customHeight="1" thickBot="1" x14ac:dyDescent="0.2">
      <c r="B5" s="85" t="str">
        <f>'Mon-Day 1'!B5</f>
        <v>Morning Prayer</v>
      </c>
      <c r="C5" s="67"/>
      <c r="D5" s="67"/>
      <c r="E5" s="72">
        <f t="shared" si="0"/>
        <v>0</v>
      </c>
      <c r="F5" s="76"/>
      <c r="G5" s="76"/>
      <c r="H5" s="100"/>
      <c r="I5" s="97"/>
      <c r="J5" s="6"/>
      <c r="K5" t="s">
        <v>0</v>
      </c>
    </row>
    <row r="6" spans="2:11" ht="25.5" customHeight="1" thickBot="1" x14ac:dyDescent="0.2">
      <c r="B6" s="90" t="str">
        <f>'Mon-Day 1'!B6</f>
        <v>Block 1</v>
      </c>
      <c r="C6" s="74"/>
      <c r="D6" s="74"/>
      <c r="E6" s="71">
        <f t="shared" si="0"/>
        <v>0</v>
      </c>
      <c r="F6" s="77">
        <f>E6</f>
        <v>0</v>
      </c>
      <c r="G6" s="94"/>
      <c r="H6" s="101"/>
      <c r="I6" s="11"/>
      <c r="J6" s="7"/>
    </row>
    <row r="7" spans="2:11" ht="25.5" customHeight="1" thickBot="1" x14ac:dyDescent="0.2">
      <c r="B7" s="85" t="str">
        <f>'Mon-Day 1'!B7</f>
        <v>Transition/Break</v>
      </c>
      <c r="C7" s="67"/>
      <c r="D7" s="67"/>
      <c r="E7" s="72">
        <f t="shared" si="0"/>
        <v>0</v>
      </c>
      <c r="F7" s="76"/>
      <c r="G7" s="76"/>
      <c r="H7" s="100"/>
      <c r="I7" s="11"/>
      <c r="J7" s="7"/>
    </row>
    <row r="8" spans="2:11" ht="25.5" customHeight="1" thickBot="1" x14ac:dyDescent="0.2">
      <c r="B8" s="90" t="str">
        <f>'Mon-Day 1'!B8</f>
        <v>Block 2</v>
      </c>
      <c r="C8" s="74"/>
      <c r="D8" s="74"/>
      <c r="E8" s="71">
        <f t="shared" si="0"/>
        <v>0</v>
      </c>
      <c r="F8" s="77">
        <f>E8</f>
        <v>0</v>
      </c>
      <c r="G8" s="94"/>
      <c r="H8" s="101"/>
      <c r="I8" s="11"/>
      <c r="J8" s="7"/>
    </row>
    <row r="9" spans="2:11" ht="25.5" customHeight="1" thickBot="1" x14ac:dyDescent="0.2">
      <c r="B9" s="85" t="str">
        <f>'Mon-Day 1'!B9</f>
        <v>Transition/Break</v>
      </c>
      <c r="C9" s="67"/>
      <c r="D9" s="67"/>
      <c r="E9" s="72">
        <f t="shared" si="0"/>
        <v>0</v>
      </c>
      <c r="F9" s="76"/>
      <c r="G9" s="76"/>
      <c r="H9" s="100"/>
      <c r="I9" s="11"/>
      <c r="J9" s="7"/>
    </row>
    <row r="10" spans="2:11" ht="25.5" customHeight="1" thickBot="1" x14ac:dyDescent="0.2">
      <c r="B10" s="90" t="str">
        <f>'Mon-Day 1'!B10</f>
        <v>Block 3</v>
      </c>
      <c r="C10" s="74"/>
      <c r="D10" s="74"/>
      <c r="E10" s="71">
        <f t="shared" si="0"/>
        <v>0</v>
      </c>
      <c r="F10" s="77">
        <f>E10</f>
        <v>0</v>
      </c>
      <c r="G10" s="94"/>
      <c r="H10" s="101"/>
      <c r="I10" s="11"/>
      <c r="J10" s="7"/>
    </row>
    <row r="11" spans="2:11" ht="25.5" customHeight="1" thickBot="1" x14ac:dyDescent="0.2">
      <c r="B11" s="85" t="str">
        <f>'Mon-Day 1'!B11</f>
        <v>Transition/Break</v>
      </c>
      <c r="C11" s="67"/>
      <c r="D11" s="67"/>
      <c r="E11" s="72">
        <f t="shared" si="0"/>
        <v>0</v>
      </c>
      <c r="F11" s="76"/>
      <c r="G11" s="76"/>
      <c r="H11" s="100"/>
      <c r="I11" s="11"/>
      <c r="J11" s="7"/>
    </row>
    <row r="12" spans="2:11" ht="37.5" customHeight="1" thickBot="1" x14ac:dyDescent="0.2">
      <c r="B12" s="85" t="str">
        <f>'Mon-Day 1'!B12</f>
        <v>Recess Supervision</v>
      </c>
      <c r="C12" s="67"/>
      <c r="D12" s="67"/>
      <c r="E12" s="72">
        <f t="shared" si="0"/>
        <v>0</v>
      </c>
      <c r="F12" s="76"/>
      <c r="G12" s="76"/>
      <c r="H12" s="100"/>
      <c r="I12" s="11"/>
      <c r="J12" s="7"/>
    </row>
    <row r="13" spans="2:11" ht="25.5" customHeight="1" thickBot="1" x14ac:dyDescent="0.2">
      <c r="B13" s="85" t="str">
        <f>'Mon-Day 1'!B13</f>
        <v>Transition/Break</v>
      </c>
      <c r="C13" s="67"/>
      <c r="D13" s="67"/>
      <c r="E13" s="72">
        <f t="shared" si="0"/>
        <v>0</v>
      </c>
      <c r="F13" s="76"/>
      <c r="G13" s="76"/>
      <c r="H13" s="100"/>
      <c r="I13" s="11"/>
      <c r="J13" s="7"/>
    </row>
    <row r="14" spans="2:11" ht="25.5" customHeight="1" thickBot="1" x14ac:dyDescent="0.2">
      <c r="B14" s="90" t="str">
        <f>'Mon-Day 1'!B14</f>
        <v>Block 4</v>
      </c>
      <c r="C14" s="74"/>
      <c r="D14" s="74"/>
      <c r="E14" s="71">
        <f>IFERROR((D14-C14)*24*60,0)</f>
        <v>0</v>
      </c>
      <c r="F14" s="77">
        <f>E14</f>
        <v>0</v>
      </c>
      <c r="G14" s="94"/>
      <c r="H14" s="101"/>
      <c r="I14" s="11"/>
      <c r="J14" s="7"/>
    </row>
    <row r="15" spans="2:11" ht="25.5" customHeight="1" thickBot="1" x14ac:dyDescent="0.2">
      <c r="B15" s="85" t="str">
        <f>'Mon-Day 1'!B15</f>
        <v>Transition/Break</v>
      </c>
      <c r="C15" s="67"/>
      <c r="D15" s="67"/>
      <c r="E15" s="72">
        <f>IFERROR((D15-C15)*24*60,0)</f>
        <v>0</v>
      </c>
      <c r="F15" s="76"/>
      <c r="G15" s="76"/>
      <c r="H15" s="100"/>
      <c r="I15" s="11"/>
      <c r="J15" s="7"/>
    </row>
    <row r="16" spans="2:11" ht="25.5" customHeight="1" thickBot="1" x14ac:dyDescent="0.2">
      <c r="B16" s="90" t="str">
        <f>'Mon-Day 1'!B16</f>
        <v>Block 5</v>
      </c>
      <c r="C16" s="74"/>
      <c r="D16" s="74"/>
      <c r="E16" s="71">
        <f>IFERROR((D16-C16)*24*60,0)</f>
        <v>0</v>
      </c>
      <c r="F16" s="77">
        <f>E16</f>
        <v>0</v>
      </c>
      <c r="G16" s="94"/>
      <c r="H16" s="101"/>
      <c r="I16" s="11"/>
      <c r="J16" s="7"/>
    </row>
    <row r="17" spans="2:10" ht="25.5" customHeight="1" thickBot="1" x14ac:dyDescent="0.2">
      <c r="B17" s="85" t="str">
        <f>'Mon-Day 1'!B17</f>
        <v>Transition/Break</v>
      </c>
      <c r="C17" s="67"/>
      <c r="D17" s="67"/>
      <c r="E17" s="72">
        <f t="shared" ref="E17:E37" si="1">IFERROR((D17-C17)*24*60,0)</f>
        <v>0</v>
      </c>
      <c r="F17" s="76"/>
      <c r="G17" s="76"/>
      <c r="H17" s="100"/>
      <c r="I17" s="11"/>
      <c r="J17" s="7"/>
    </row>
    <row r="18" spans="2:10" ht="25.5" customHeight="1" thickBot="1" x14ac:dyDescent="0.2">
      <c r="B18" s="85" t="str">
        <f>'Mon-Day 1'!B18</f>
        <v>Lunch Supervision</v>
      </c>
      <c r="C18" s="67"/>
      <c r="D18" s="67"/>
      <c r="E18" s="72">
        <f t="shared" si="1"/>
        <v>0</v>
      </c>
      <c r="F18" s="76"/>
      <c r="G18" s="76"/>
      <c r="H18" s="100"/>
      <c r="I18" s="10"/>
    </row>
    <row r="19" spans="2:10" ht="36" customHeight="1" thickBot="1" x14ac:dyDescent="0.2">
      <c r="B19" s="85" t="str">
        <f>'Mon-Day 1'!B19</f>
        <v>Lunch Recess Supervision</v>
      </c>
      <c r="C19" s="67"/>
      <c r="D19" s="67"/>
      <c r="E19" s="72">
        <f t="shared" si="1"/>
        <v>0</v>
      </c>
      <c r="F19" s="76"/>
      <c r="G19" s="76"/>
      <c r="H19" s="100"/>
      <c r="I19" s="10"/>
    </row>
    <row r="20" spans="2:10" ht="25.5" customHeight="1" thickBot="1" x14ac:dyDescent="0.2">
      <c r="B20" s="85" t="str">
        <f>'Mon-Day 1'!B20</f>
        <v>Transition/Break</v>
      </c>
      <c r="C20" s="67"/>
      <c r="D20" s="67"/>
      <c r="E20" s="72">
        <f t="shared" si="1"/>
        <v>0</v>
      </c>
      <c r="F20" s="76"/>
      <c r="G20" s="76"/>
      <c r="H20" s="100"/>
      <c r="I20" s="10"/>
    </row>
    <row r="21" spans="2:10" ht="25.5" customHeight="1" thickBot="1" x14ac:dyDescent="0.2">
      <c r="B21" s="90" t="str">
        <f>'Mon-Day 1'!B21</f>
        <v>Block 6</v>
      </c>
      <c r="C21" s="74"/>
      <c r="D21" s="74"/>
      <c r="E21" s="71">
        <f t="shared" si="1"/>
        <v>0</v>
      </c>
      <c r="F21" s="77">
        <f>E21</f>
        <v>0</v>
      </c>
      <c r="G21" s="94"/>
      <c r="H21" s="101"/>
      <c r="I21" s="10"/>
    </row>
    <row r="22" spans="2:10" ht="25.5" customHeight="1" thickBot="1" x14ac:dyDescent="0.2">
      <c r="B22" s="85" t="str">
        <f>'Mon-Day 1'!B22</f>
        <v>Transition/Break</v>
      </c>
      <c r="C22" s="67"/>
      <c r="D22" s="67"/>
      <c r="E22" s="72">
        <f t="shared" si="1"/>
        <v>0</v>
      </c>
      <c r="F22" s="76"/>
      <c r="G22" s="76"/>
      <c r="H22" s="100"/>
      <c r="I22" s="10"/>
    </row>
    <row r="23" spans="2:10" ht="29.25" customHeight="1" thickBot="1" x14ac:dyDescent="0.2">
      <c r="B23" s="85" t="str">
        <f>'Mon-Day 1'!B23</f>
        <v>Lunch Supervision</v>
      </c>
      <c r="C23" s="67"/>
      <c r="D23" s="67"/>
      <c r="E23" s="72">
        <f t="shared" si="1"/>
        <v>0</v>
      </c>
      <c r="F23" s="76"/>
      <c r="G23" s="76"/>
      <c r="H23" s="100"/>
      <c r="I23" s="10"/>
    </row>
    <row r="24" spans="2:10" ht="36" customHeight="1" thickBot="1" x14ac:dyDescent="0.2">
      <c r="B24" s="85" t="str">
        <f>'Mon-Day 1'!B24</f>
        <v>Lunch Recess Supervision</v>
      </c>
      <c r="C24" s="67"/>
      <c r="D24" s="67"/>
      <c r="E24" s="72">
        <f t="shared" si="1"/>
        <v>0</v>
      </c>
      <c r="F24" s="76"/>
      <c r="G24" s="76"/>
      <c r="H24" s="100"/>
      <c r="I24" s="10"/>
    </row>
    <row r="25" spans="2:10" ht="25.5" customHeight="1" thickBot="1" x14ac:dyDescent="0.2">
      <c r="B25" s="85" t="str">
        <f>'Mon-Day 1'!B25</f>
        <v>Transition/Break</v>
      </c>
      <c r="C25" s="67"/>
      <c r="D25" s="67"/>
      <c r="E25" s="72">
        <f t="shared" si="1"/>
        <v>0</v>
      </c>
      <c r="F25" s="76"/>
      <c r="G25" s="76"/>
      <c r="H25" s="100"/>
      <c r="I25" s="10"/>
    </row>
    <row r="26" spans="2:10" ht="25.5" customHeight="1" thickBot="1" x14ac:dyDescent="0.2">
      <c r="B26" s="90" t="str">
        <f>'Mon-Day 1'!B26</f>
        <v>Block 7</v>
      </c>
      <c r="C26" s="74"/>
      <c r="D26" s="74"/>
      <c r="E26" s="71">
        <f t="shared" si="1"/>
        <v>0</v>
      </c>
      <c r="F26" s="77">
        <f>E26</f>
        <v>0</v>
      </c>
      <c r="G26" s="94"/>
      <c r="H26" s="101"/>
      <c r="I26" s="10"/>
    </row>
    <row r="27" spans="2:10" ht="25.5" customHeight="1" thickBot="1" x14ac:dyDescent="0.2">
      <c r="B27" s="85" t="str">
        <f>'Mon-Day 1'!B27</f>
        <v>Transition/Break</v>
      </c>
      <c r="C27" s="67"/>
      <c r="D27" s="67"/>
      <c r="E27" s="72">
        <f t="shared" si="1"/>
        <v>0</v>
      </c>
      <c r="F27" s="76"/>
      <c r="G27" s="76"/>
      <c r="H27" s="100"/>
      <c r="I27" s="10"/>
    </row>
    <row r="28" spans="2:10" ht="36" customHeight="1" thickBot="1" x14ac:dyDescent="0.2">
      <c r="B28" s="85" t="str">
        <f>'Mon-Day 1'!B28</f>
        <v>PM Recess Supervision</v>
      </c>
      <c r="C28" s="67"/>
      <c r="D28" s="67"/>
      <c r="E28" s="72">
        <f t="shared" si="1"/>
        <v>0</v>
      </c>
      <c r="F28" s="76"/>
      <c r="G28" s="76"/>
      <c r="H28" s="100"/>
      <c r="I28" s="10"/>
    </row>
    <row r="29" spans="2:10" ht="25.5" customHeight="1" thickBot="1" x14ac:dyDescent="0.2">
      <c r="B29" s="85" t="str">
        <f>'Mon-Day 1'!B29</f>
        <v>Transition/Break</v>
      </c>
      <c r="C29" s="67"/>
      <c r="D29" s="67"/>
      <c r="E29" s="72">
        <f t="shared" si="1"/>
        <v>0</v>
      </c>
      <c r="F29" s="76"/>
      <c r="G29" s="76"/>
      <c r="H29" s="100"/>
      <c r="I29" s="10"/>
    </row>
    <row r="30" spans="2:10" ht="28.5" customHeight="1" thickBot="1" x14ac:dyDescent="0.2">
      <c r="B30" s="90" t="str">
        <f>'Mon-Day 1'!B30</f>
        <v>Block 8</v>
      </c>
      <c r="C30" s="74"/>
      <c r="D30" s="74"/>
      <c r="E30" s="71">
        <f t="shared" si="1"/>
        <v>0</v>
      </c>
      <c r="F30" s="77">
        <f>E30</f>
        <v>0</v>
      </c>
      <c r="G30" s="94"/>
      <c r="H30" s="101"/>
      <c r="I30" s="10"/>
    </row>
    <row r="31" spans="2:10" ht="25.5" customHeight="1" thickBot="1" x14ac:dyDescent="0.2">
      <c r="B31" s="85" t="str">
        <f>'Mon-Day 1'!B31</f>
        <v>Transition/Break</v>
      </c>
      <c r="C31" s="67"/>
      <c r="D31" s="67"/>
      <c r="E31" s="72">
        <f t="shared" si="1"/>
        <v>0</v>
      </c>
      <c r="F31" s="76"/>
      <c r="G31" s="76"/>
      <c r="H31" s="100"/>
      <c r="I31" s="10"/>
    </row>
    <row r="32" spans="2:10" ht="25.5" customHeight="1" thickBot="1" x14ac:dyDescent="0.2">
      <c r="B32" s="90" t="str">
        <f>'Mon-Day 1'!B32</f>
        <v>Block 9</v>
      </c>
      <c r="C32" s="74"/>
      <c r="D32" s="74"/>
      <c r="E32" s="71">
        <f t="shared" si="1"/>
        <v>0</v>
      </c>
      <c r="F32" s="77">
        <f>E32</f>
        <v>0</v>
      </c>
      <c r="G32" s="94"/>
      <c r="H32" s="101"/>
      <c r="I32" s="10"/>
    </row>
    <row r="33" spans="2:10" ht="25.5" customHeight="1" thickBot="1" x14ac:dyDescent="0.2">
      <c r="B33" s="85" t="str">
        <f>'Mon-Day 1'!B33</f>
        <v>Transition/Break</v>
      </c>
      <c r="C33" s="67"/>
      <c r="D33" s="67"/>
      <c r="E33" s="72">
        <f t="shared" si="1"/>
        <v>0</v>
      </c>
      <c r="F33" s="76"/>
      <c r="G33" s="76"/>
      <c r="H33" s="100"/>
      <c r="I33" s="10"/>
    </row>
    <row r="34" spans="2:10" ht="25.5" customHeight="1" thickBot="1" x14ac:dyDescent="0.2">
      <c r="B34" s="90" t="str">
        <f>'Mon-Day 1'!B34</f>
        <v>Block 10</v>
      </c>
      <c r="C34" s="74"/>
      <c r="D34" s="74"/>
      <c r="E34" s="71">
        <f t="shared" si="1"/>
        <v>0</v>
      </c>
      <c r="F34" s="77">
        <f>E34</f>
        <v>0</v>
      </c>
      <c r="G34" s="94"/>
      <c r="H34" s="101"/>
      <c r="I34" s="10"/>
    </row>
    <row r="35" spans="2:10" ht="25.5" customHeight="1" thickBot="1" x14ac:dyDescent="0.2">
      <c r="B35" s="85" t="str">
        <f>'Mon-Day 1'!B35</f>
        <v>Transition/Break</v>
      </c>
      <c r="C35" s="67"/>
      <c r="D35" s="67"/>
      <c r="E35" s="72">
        <f t="shared" si="1"/>
        <v>0</v>
      </c>
      <c r="F35" s="76"/>
      <c r="G35" s="76"/>
      <c r="H35" s="100"/>
      <c r="I35" s="11"/>
      <c r="J35" s="7"/>
    </row>
    <row r="36" spans="2:10" ht="36" customHeight="1" thickBot="1" x14ac:dyDescent="0.2">
      <c r="B36" s="90" t="str">
        <f>'Mon-Day 1'!B36</f>
        <v>Block 11</v>
      </c>
      <c r="C36" s="66"/>
      <c r="D36" s="66"/>
      <c r="E36" s="71">
        <f t="shared" si="1"/>
        <v>0</v>
      </c>
      <c r="F36" s="77">
        <f>E36</f>
        <v>0</v>
      </c>
      <c r="G36" s="94"/>
      <c r="H36" s="101"/>
      <c r="I36" s="11"/>
      <c r="J36" s="7"/>
    </row>
    <row r="37" spans="2:10" ht="29.25" customHeight="1" thickBot="1" x14ac:dyDescent="0.2">
      <c r="B37" s="85" t="str">
        <f>'Mon-Day 1'!B37</f>
        <v>Transition/Break</v>
      </c>
      <c r="C37" s="68"/>
      <c r="D37" s="68"/>
      <c r="E37" s="72">
        <f t="shared" si="1"/>
        <v>0</v>
      </c>
      <c r="F37" s="76"/>
      <c r="G37" s="76"/>
      <c r="H37" s="100"/>
      <c r="I37" s="7"/>
      <c r="J37" s="7"/>
    </row>
    <row r="38" spans="2:10" ht="51.75" customHeight="1" thickBot="1" x14ac:dyDescent="0.2">
      <c r="B38" s="88" t="str">
        <f>'Mon-Day 1'!B38</f>
        <v>After School Supervision</v>
      </c>
      <c r="C38" s="69"/>
      <c r="D38" s="69"/>
      <c r="E38" s="73">
        <f>IFERROR((D38-C38)*24*60,0)</f>
        <v>0</v>
      </c>
      <c r="F38" s="95"/>
      <c r="G38" s="95"/>
      <c r="H38" s="102"/>
    </row>
    <row r="39" spans="2:10" ht="25.5" customHeight="1" thickTop="1" thickBot="1" x14ac:dyDescent="0.2">
      <c r="B39" s="89"/>
      <c r="C39" s="30"/>
      <c r="D39" s="31"/>
      <c r="E39" s="70"/>
      <c r="F39" s="65">
        <f>F6+F8+F10+F14+F16+F21+F26+F30+F32+F34+F36</f>
        <v>0</v>
      </c>
      <c r="G39" s="96">
        <f>G6+G8+G10+G14+G16+G21+G26+G30+G32+G34+G36</f>
        <v>0</v>
      </c>
      <c r="H39" s="75">
        <f>H4+H5+H7+H9+H11+H12+H13+H15+H17+H18+H19+H20+H22+H23+H24+H25+H27+H28+H29+H31+H33+H35+H38+H37</f>
        <v>0</v>
      </c>
    </row>
    <row r="40" spans="2:10" ht="49.5" customHeight="1" thickBot="1" x14ac:dyDescent="0.2">
      <c r="B40" s="29" t="s">
        <v>62</v>
      </c>
      <c r="C40" s="65">
        <f>F39</f>
        <v>0</v>
      </c>
      <c r="D40" s="22" t="s">
        <v>63</v>
      </c>
      <c r="E40" s="75">
        <f>G39+H39</f>
        <v>0</v>
      </c>
      <c r="F40" s="76"/>
      <c r="G40" s="76"/>
      <c r="H40" s="76"/>
    </row>
  </sheetData>
  <mergeCells count="2">
    <mergeCell ref="G1:H1"/>
    <mergeCell ref="G2:H2"/>
  </mergeCells>
  <dataValidations count="4">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6 F8 F10 F14 F16 F21 F26 F30 F32 F34 F36" xr:uid="{00000000-0002-0000-0900-000000000000}"/>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21 G16 G14 G10 G8 G32 G6 G34 G36" xr:uid="{00000000-0002-0000-0900-000001000000}">
      <formula1>0</formula1>
      <formula2>120</formula2>
    </dataValidation>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4:H5 H7 H9 H11:H13 H15 H17:H20 H22:H25 H27:H29 H31 H33 H35 H37:H38" xr:uid="{00000000-0002-0000-0900-000002000000}">
      <formula1>0</formula1>
      <formula2>120</formula2>
    </dataValidation>
    <dataValidation allowBlank="1" showInputMessage="1" showErrorMessage="1" prompt="adsfa" sqref="I1" xr:uid="{00000000-0002-0000-0900-000003000000}"/>
  </dataValidations>
  <hyperlinks>
    <hyperlink ref="G1" location="'Hours Summary'!A1" display="Return to Main" xr:uid="{00000000-0004-0000-0900-000000000000}"/>
  </hyperlinks>
  <printOptions horizontalCentered="1"/>
  <pageMargins left="0.25" right="0.25" top="0.75" bottom="0.75" header="0.3" footer="0.3"/>
  <pageSetup scale="4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theme="0" tint="-0.14999847407452621"/>
    <pageSetUpPr autoPageBreaks="0" fitToPage="1"/>
  </sheetPr>
  <dimension ref="B1:K40"/>
  <sheetViews>
    <sheetView showGridLines="0" zoomScale="80" zoomScaleNormal="80" workbookViewId="0">
      <pane xSplit="8" ySplit="3" topLeftCell="I27" activePane="bottomRight" state="frozen"/>
      <selection pane="topRight" activeCell="H1" sqref="H1"/>
      <selection pane="bottomLeft" activeCell="A4" sqref="A4"/>
      <selection pane="bottomRight" activeCell="C4" sqref="C4:D38"/>
    </sheetView>
  </sheetViews>
  <sheetFormatPr baseColWidth="10" defaultColWidth="8.83203125" defaultRowHeight="25.5" customHeight="1" thickBottom="1" x14ac:dyDescent="0.2"/>
  <cols>
    <col min="1" max="1" width="2.1640625" customWidth="1"/>
    <col min="2" max="2" width="22.5" customWidth="1"/>
    <col min="3" max="3" width="13.83203125" customWidth="1"/>
    <col min="4" max="4" width="17.83203125" customWidth="1"/>
    <col min="5" max="5" width="17.5" customWidth="1"/>
    <col min="6" max="6" width="16.83203125" customWidth="1"/>
    <col min="7" max="7" width="10.83203125" customWidth="1"/>
    <col min="8" max="8" width="12.1640625" customWidth="1"/>
    <col min="9" max="9" width="14.1640625" customWidth="1"/>
    <col min="10" max="10" width="18.83203125" customWidth="1"/>
    <col min="11" max="11" width="2.1640625" customWidth="1"/>
  </cols>
  <sheetData>
    <row r="1" spans="2:11" ht="62.25" customHeight="1" thickBot="1" x14ac:dyDescent="0.4">
      <c r="B1" s="37" t="s">
        <v>87</v>
      </c>
      <c r="C1" s="1"/>
      <c r="E1" s="32" t="s">
        <v>64</v>
      </c>
      <c r="F1" s="33">
        <f>C2+F2</f>
        <v>0</v>
      </c>
      <c r="G1" s="419" t="s">
        <v>22</v>
      </c>
      <c r="H1" s="420"/>
      <c r="I1" s="91"/>
    </row>
    <row r="2" spans="2:11" ht="70.5" customHeight="1" thickBot="1" x14ac:dyDescent="0.25">
      <c r="B2" s="23" t="s">
        <v>52</v>
      </c>
      <c r="C2" s="26">
        <f>C40</f>
        <v>0</v>
      </c>
      <c r="D2" s="24" t="s">
        <v>19</v>
      </c>
      <c r="E2" s="25" t="s">
        <v>53</v>
      </c>
      <c r="F2" s="27">
        <f>E40</f>
        <v>0</v>
      </c>
      <c r="G2" s="417" t="s">
        <v>19</v>
      </c>
      <c r="H2" s="418"/>
      <c r="I2" s="8"/>
      <c r="J2" s="3"/>
    </row>
    <row r="3" spans="2:11" ht="32.25" customHeight="1" thickBot="1" x14ac:dyDescent="0.25">
      <c r="B3" s="28" t="s">
        <v>3</v>
      </c>
      <c r="C3" s="35" t="s">
        <v>1</v>
      </c>
      <c r="D3" s="35" t="s">
        <v>2</v>
      </c>
      <c r="E3" s="35" t="s">
        <v>17</v>
      </c>
      <c r="F3" s="83" t="s">
        <v>33</v>
      </c>
      <c r="G3" s="36" t="s">
        <v>97</v>
      </c>
      <c r="H3" s="99" t="s">
        <v>61</v>
      </c>
      <c r="I3" s="2"/>
      <c r="J3" s="3"/>
    </row>
    <row r="4" spans="2:11" ht="25.5" customHeight="1" thickBot="1" x14ac:dyDescent="0.2">
      <c r="B4" s="85" t="str">
        <f>'Mon-Day 1'!B4</f>
        <v>AM Supervision</v>
      </c>
      <c r="C4" s="67"/>
      <c r="D4" s="67"/>
      <c r="E4" s="72">
        <f t="shared" ref="E4:E13" si="0">IFERROR((D4-C4)*24*60,0)</f>
        <v>0</v>
      </c>
      <c r="F4" s="76"/>
      <c r="G4" s="76"/>
      <c r="H4" s="100"/>
      <c r="I4" s="4"/>
      <c r="J4" s="5"/>
      <c r="K4" t="s">
        <v>0</v>
      </c>
    </row>
    <row r="5" spans="2:11" ht="25.5" customHeight="1" thickBot="1" x14ac:dyDescent="0.2">
      <c r="B5" s="85" t="str">
        <f>'Mon-Day 1'!B5</f>
        <v>Morning Prayer</v>
      </c>
      <c r="C5" s="68"/>
      <c r="D5" s="68"/>
      <c r="E5" s="72">
        <f t="shared" si="0"/>
        <v>0</v>
      </c>
      <c r="F5" s="76"/>
      <c r="G5" s="76"/>
      <c r="H5" s="100"/>
      <c r="I5" s="6"/>
      <c r="J5" s="6"/>
      <c r="K5" t="s">
        <v>0</v>
      </c>
    </row>
    <row r="6" spans="2:11" ht="25.5" customHeight="1" thickBot="1" x14ac:dyDescent="0.2">
      <c r="B6" s="90" t="str">
        <f>'Mon-Day 1'!B6</f>
        <v>Block 1</v>
      </c>
      <c r="C6" s="66"/>
      <c r="D6" s="66"/>
      <c r="E6" s="71">
        <f t="shared" si="0"/>
        <v>0</v>
      </c>
      <c r="F6" s="77">
        <f>E6</f>
        <v>0</v>
      </c>
      <c r="G6" s="94"/>
      <c r="H6" s="101"/>
      <c r="I6" s="7"/>
      <c r="J6" s="7"/>
    </row>
    <row r="7" spans="2:11" ht="25.5" customHeight="1" thickBot="1" x14ac:dyDescent="0.2">
      <c r="B7" s="85" t="str">
        <f>'Mon-Day 1'!B7</f>
        <v>Transition/Break</v>
      </c>
      <c r="C7" s="68"/>
      <c r="D7" s="68"/>
      <c r="E7" s="72">
        <f t="shared" si="0"/>
        <v>0</v>
      </c>
      <c r="F7" s="76"/>
      <c r="G7" s="76"/>
      <c r="H7" s="100"/>
      <c r="I7" s="7"/>
      <c r="J7" s="7"/>
    </row>
    <row r="8" spans="2:11" ht="25.5" customHeight="1" thickBot="1" x14ac:dyDescent="0.2">
      <c r="B8" s="90" t="str">
        <f>'Mon-Day 1'!B8</f>
        <v>Block 2</v>
      </c>
      <c r="C8" s="66"/>
      <c r="D8" s="66"/>
      <c r="E8" s="71">
        <f t="shared" si="0"/>
        <v>0</v>
      </c>
      <c r="F8" s="77">
        <f>E8</f>
        <v>0</v>
      </c>
      <c r="G8" s="94"/>
      <c r="H8" s="101"/>
      <c r="I8" s="7"/>
      <c r="J8" s="7"/>
    </row>
    <row r="9" spans="2:11" ht="25.5" customHeight="1" thickBot="1" x14ac:dyDescent="0.2">
      <c r="B9" s="85" t="str">
        <f>'Mon-Day 1'!B9</f>
        <v>Transition/Break</v>
      </c>
      <c r="C9" s="68"/>
      <c r="D9" s="68"/>
      <c r="E9" s="72">
        <f t="shared" si="0"/>
        <v>0</v>
      </c>
      <c r="F9" s="76"/>
      <c r="G9" s="76"/>
      <c r="H9" s="100"/>
      <c r="I9" s="7"/>
      <c r="J9" s="7"/>
    </row>
    <row r="10" spans="2:11" ht="25.5" customHeight="1" thickBot="1" x14ac:dyDescent="0.2">
      <c r="B10" s="90" t="str">
        <f>'Mon-Day 1'!B10</f>
        <v>Block 3</v>
      </c>
      <c r="C10" s="66"/>
      <c r="D10" s="66"/>
      <c r="E10" s="71">
        <f t="shared" si="0"/>
        <v>0</v>
      </c>
      <c r="F10" s="77">
        <f>E10</f>
        <v>0</v>
      </c>
      <c r="G10" s="94"/>
      <c r="H10" s="101"/>
      <c r="I10" s="7"/>
      <c r="J10" s="7"/>
    </row>
    <row r="11" spans="2:11" ht="25.5" customHeight="1" thickBot="1" x14ac:dyDescent="0.2">
      <c r="B11" s="85" t="str">
        <f>'Mon-Day 1'!B11</f>
        <v>Transition/Break</v>
      </c>
      <c r="C11" s="68"/>
      <c r="D11" s="68"/>
      <c r="E11" s="72">
        <f t="shared" si="0"/>
        <v>0</v>
      </c>
      <c r="F11" s="76"/>
      <c r="G11" s="76"/>
      <c r="H11" s="100"/>
      <c r="I11" s="7"/>
      <c r="J11" s="7"/>
    </row>
    <row r="12" spans="2:11" ht="37.5" customHeight="1" thickBot="1" x14ac:dyDescent="0.2">
      <c r="B12" s="85" t="str">
        <f>'Mon-Day 1'!B12</f>
        <v>Recess Supervision</v>
      </c>
      <c r="C12" s="68"/>
      <c r="D12" s="68"/>
      <c r="E12" s="72">
        <f t="shared" si="0"/>
        <v>0</v>
      </c>
      <c r="F12" s="76"/>
      <c r="G12" s="76"/>
      <c r="H12" s="100"/>
      <c r="I12" s="7"/>
      <c r="J12" s="7"/>
    </row>
    <row r="13" spans="2:11" ht="25.5" customHeight="1" thickBot="1" x14ac:dyDescent="0.2">
      <c r="B13" s="85" t="str">
        <f>'Mon-Day 1'!B13</f>
        <v>Transition/Break</v>
      </c>
      <c r="C13" s="68"/>
      <c r="D13" s="68"/>
      <c r="E13" s="72">
        <f t="shared" si="0"/>
        <v>0</v>
      </c>
      <c r="F13" s="76"/>
      <c r="G13" s="76"/>
      <c r="H13" s="100"/>
      <c r="I13" s="7"/>
      <c r="J13" s="7"/>
    </row>
    <row r="14" spans="2:11" ht="25.5" customHeight="1" thickBot="1" x14ac:dyDescent="0.2">
      <c r="B14" s="90" t="str">
        <f>'Mon-Day 1'!B14</f>
        <v>Block 4</v>
      </c>
      <c r="C14" s="66"/>
      <c r="D14" s="66"/>
      <c r="E14" s="71">
        <f>IFERROR((D14-C14)*24*60,0)</f>
        <v>0</v>
      </c>
      <c r="F14" s="77">
        <f>E14</f>
        <v>0</v>
      </c>
      <c r="G14" s="94"/>
      <c r="H14" s="101"/>
      <c r="I14" s="7"/>
      <c r="J14" s="7"/>
    </row>
    <row r="15" spans="2:11" ht="25.5" customHeight="1" thickBot="1" x14ac:dyDescent="0.2">
      <c r="B15" s="85" t="str">
        <f>'Mon-Day 1'!B15</f>
        <v>Transition/Break</v>
      </c>
      <c r="C15" s="68"/>
      <c r="D15" s="68"/>
      <c r="E15" s="72">
        <f>IFERROR((D15-C15)*24*60,0)</f>
        <v>0</v>
      </c>
      <c r="F15" s="76"/>
      <c r="G15" s="76"/>
      <c r="H15" s="100"/>
      <c r="I15" s="7"/>
      <c r="J15" s="7"/>
    </row>
    <row r="16" spans="2:11" ht="25.5" customHeight="1" thickBot="1" x14ac:dyDescent="0.2">
      <c r="B16" s="90" t="str">
        <f>'Mon-Day 1'!B16</f>
        <v>Block 5</v>
      </c>
      <c r="C16" s="66"/>
      <c r="D16" s="66"/>
      <c r="E16" s="71">
        <f>IFERROR((D16-C16)*24*60,0)</f>
        <v>0</v>
      </c>
      <c r="F16" s="77">
        <f>E16</f>
        <v>0</v>
      </c>
      <c r="G16" s="94"/>
      <c r="H16" s="101"/>
      <c r="I16" s="7"/>
      <c r="J16" s="7"/>
    </row>
    <row r="17" spans="2:10" ht="25.5" customHeight="1" thickBot="1" x14ac:dyDescent="0.2">
      <c r="B17" s="85" t="str">
        <f>'Mon-Day 1'!B17</f>
        <v>Transition/Break</v>
      </c>
      <c r="C17" s="67"/>
      <c r="D17" s="67"/>
      <c r="E17" s="72">
        <f t="shared" ref="E17:E37" si="1">IFERROR((D17-C17)*24*60,0)</f>
        <v>0</v>
      </c>
      <c r="F17" s="76"/>
      <c r="G17" s="76"/>
      <c r="H17" s="100"/>
      <c r="I17" s="7"/>
      <c r="J17" s="7"/>
    </row>
    <row r="18" spans="2:10" ht="25.5" customHeight="1" thickBot="1" x14ac:dyDescent="0.2">
      <c r="B18" s="85" t="str">
        <f>'Mon-Day 1'!B18</f>
        <v>Lunch Supervision</v>
      </c>
      <c r="C18" s="67"/>
      <c r="D18" s="67"/>
      <c r="E18" s="72">
        <f t="shared" si="1"/>
        <v>0</v>
      </c>
      <c r="F18" s="76"/>
      <c r="G18" s="76"/>
      <c r="H18" s="100"/>
    </row>
    <row r="19" spans="2:10" ht="36" customHeight="1" thickBot="1" x14ac:dyDescent="0.2">
      <c r="B19" s="85" t="str">
        <f>'Mon-Day 1'!B19</f>
        <v>Lunch Recess Supervision</v>
      </c>
      <c r="C19" s="67"/>
      <c r="D19" s="67"/>
      <c r="E19" s="72">
        <f t="shared" si="1"/>
        <v>0</v>
      </c>
      <c r="F19" s="76"/>
      <c r="G19" s="76"/>
      <c r="H19" s="100"/>
    </row>
    <row r="20" spans="2:10" ht="25.5" customHeight="1" thickBot="1" x14ac:dyDescent="0.2">
      <c r="B20" s="85" t="str">
        <f>'Mon-Day 1'!B20</f>
        <v>Transition/Break</v>
      </c>
      <c r="C20" s="67"/>
      <c r="D20" s="67"/>
      <c r="E20" s="72">
        <f t="shared" si="1"/>
        <v>0</v>
      </c>
      <c r="F20" s="76"/>
      <c r="G20" s="76"/>
      <c r="H20" s="100"/>
    </row>
    <row r="21" spans="2:10" ht="25.5" customHeight="1" thickBot="1" x14ac:dyDescent="0.2">
      <c r="B21" s="90" t="str">
        <f>'Mon-Day 1'!B21</f>
        <v>Block 6</v>
      </c>
      <c r="C21" s="74"/>
      <c r="D21" s="74"/>
      <c r="E21" s="71">
        <f t="shared" si="1"/>
        <v>0</v>
      </c>
      <c r="F21" s="77">
        <f>E21</f>
        <v>0</v>
      </c>
      <c r="G21" s="94"/>
      <c r="H21" s="101"/>
    </row>
    <row r="22" spans="2:10" ht="25.5" customHeight="1" thickBot="1" x14ac:dyDescent="0.2">
      <c r="B22" s="85" t="str">
        <f>'Mon-Day 1'!B22</f>
        <v>Transition/Break</v>
      </c>
      <c r="C22" s="67"/>
      <c r="D22" s="67"/>
      <c r="E22" s="72">
        <f t="shared" si="1"/>
        <v>0</v>
      </c>
      <c r="F22" s="76"/>
      <c r="G22" s="76"/>
      <c r="H22" s="100"/>
    </row>
    <row r="23" spans="2:10" ht="29.25" customHeight="1" thickBot="1" x14ac:dyDescent="0.2">
      <c r="B23" s="85" t="str">
        <f>'Mon-Day 1'!B23</f>
        <v>Lunch Supervision</v>
      </c>
      <c r="C23" s="67"/>
      <c r="D23" s="67"/>
      <c r="E23" s="72">
        <f t="shared" si="1"/>
        <v>0</v>
      </c>
      <c r="F23" s="76"/>
      <c r="G23" s="76"/>
      <c r="H23" s="100"/>
    </row>
    <row r="24" spans="2:10" ht="36" customHeight="1" thickBot="1" x14ac:dyDescent="0.2">
      <c r="B24" s="85" t="str">
        <f>'Mon-Day 1'!B24</f>
        <v>Lunch Recess Supervision</v>
      </c>
      <c r="C24" s="67"/>
      <c r="D24" s="67"/>
      <c r="E24" s="72">
        <f t="shared" si="1"/>
        <v>0</v>
      </c>
      <c r="F24" s="76"/>
      <c r="G24" s="76"/>
      <c r="H24" s="100"/>
    </row>
    <row r="25" spans="2:10" ht="25.5" customHeight="1" thickBot="1" x14ac:dyDescent="0.2">
      <c r="B25" s="85" t="str">
        <f>'Mon-Day 1'!B25</f>
        <v>Transition/Break</v>
      </c>
      <c r="C25" s="67"/>
      <c r="D25" s="67"/>
      <c r="E25" s="72">
        <f t="shared" si="1"/>
        <v>0</v>
      </c>
      <c r="F25" s="76"/>
      <c r="G25" s="76"/>
      <c r="H25" s="100"/>
    </row>
    <row r="26" spans="2:10" ht="25.5" customHeight="1" thickBot="1" x14ac:dyDescent="0.2">
      <c r="B26" s="90" t="str">
        <f>'Mon-Day 1'!B26</f>
        <v>Block 7</v>
      </c>
      <c r="C26" s="74"/>
      <c r="D26" s="74"/>
      <c r="E26" s="71">
        <f t="shared" si="1"/>
        <v>0</v>
      </c>
      <c r="F26" s="77">
        <f>E26</f>
        <v>0</v>
      </c>
      <c r="G26" s="94"/>
      <c r="H26" s="101"/>
    </row>
    <row r="27" spans="2:10" ht="25.5" customHeight="1" thickBot="1" x14ac:dyDescent="0.2">
      <c r="B27" s="85" t="str">
        <f>'Mon-Day 1'!B27</f>
        <v>Transition/Break</v>
      </c>
      <c r="C27" s="67"/>
      <c r="D27" s="67"/>
      <c r="E27" s="72">
        <f t="shared" si="1"/>
        <v>0</v>
      </c>
      <c r="F27" s="76"/>
      <c r="G27" s="76"/>
      <c r="H27" s="100"/>
    </row>
    <row r="28" spans="2:10" ht="36" customHeight="1" thickBot="1" x14ac:dyDescent="0.2">
      <c r="B28" s="85" t="str">
        <f>'Mon-Day 1'!B28</f>
        <v>PM Recess Supervision</v>
      </c>
      <c r="C28" s="67"/>
      <c r="D28" s="67"/>
      <c r="E28" s="72">
        <f t="shared" si="1"/>
        <v>0</v>
      </c>
      <c r="F28" s="76"/>
      <c r="G28" s="76"/>
      <c r="H28" s="100"/>
    </row>
    <row r="29" spans="2:10" ht="25.5" customHeight="1" thickBot="1" x14ac:dyDescent="0.2">
      <c r="B29" s="85" t="str">
        <f>'Mon-Day 1'!B29</f>
        <v>Transition/Break</v>
      </c>
      <c r="C29" s="67"/>
      <c r="D29" s="67"/>
      <c r="E29" s="72">
        <f t="shared" si="1"/>
        <v>0</v>
      </c>
      <c r="F29" s="76"/>
      <c r="G29" s="76"/>
      <c r="H29" s="100"/>
    </row>
    <row r="30" spans="2:10" ht="28.5" customHeight="1" thickBot="1" x14ac:dyDescent="0.2">
      <c r="B30" s="90" t="str">
        <f>'Mon-Day 1'!B30</f>
        <v>Block 8</v>
      </c>
      <c r="C30" s="74"/>
      <c r="D30" s="74"/>
      <c r="E30" s="71">
        <f t="shared" si="1"/>
        <v>0</v>
      </c>
      <c r="F30" s="77">
        <f>E30</f>
        <v>0</v>
      </c>
      <c r="G30" s="94"/>
      <c r="H30" s="101"/>
    </row>
    <row r="31" spans="2:10" ht="25.5" customHeight="1" thickBot="1" x14ac:dyDescent="0.2">
      <c r="B31" s="85" t="str">
        <f>'Mon-Day 1'!B31</f>
        <v>Transition/Break</v>
      </c>
      <c r="C31" s="67"/>
      <c r="D31" s="67"/>
      <c r="E31" s="72">
        <f t="shared" si="1"/>
        <v>0</v>
      </c>
      <c r="F31" s="76"/>
      <c r="G31" s="76"/>
      <c r="H31" s="100"/>
    </row>
    <row r="32" spans="2:10" ht="25.5" customHeight="1" thickBot="1" x14ac:dyDescent="0.2">
      <c r="B32" s="90" t="str">
        <f>'Mon-Day 1'!B32</f>
        <v>Block 9</v>
      </c>
      <c r="C32" s="74"/>
      <c r="D32" s="74"/>
      <c r="E32" s="71">
        <f t="shared" si="1"/>
        <v>0</v>
      </c>
      <c r="F32" s="77">
        <f>E32</f>
        <v>0</v>
      </c>
      <c r="G32" s="94"/>
      <c r="H32" s="101"/>
    </row>
    <row r="33" spans="2:10" ht="25.5" customHeight="1" thickBot="1" x14ac:dyDescent="0.2">
      <c r="B33" s="85" t="str">
        <f>'Mon-Day 1'!B33</f>
        <v>Transition/Break</v>
      </c>
      <c r="C33" s="67"/>
      <c r="D33" s="67"/>
      <c r="E33" s="72">
        <f t="shared" si="1"/>
        <v>0</v>
      </c>
      <c r="F33" s="76"/>
      <c r="G33" s="76"/>
      <c r="H33" s="100"/>
    </row>
    <row r="34" spans="2:10" ht="25.5" customHeight="1" thickBot="1" x14ac:dyDescent="0.2">
      <c r="B34" s="90" t="str">
        <f>'Mon-Day 1'!B34</f>
        <v>Block 10</v>
      </c>
      <c r="C34" s="74"/>
      <c r="D34" s="74"/>
      <c r="E34" s="71">
        <f t="shared" si="1"/>
        <v>0</v>
      </c>
      <c r="F34" s="77">
        <f>E34</f>
        <v>0</v>
      </c>
      <c r="G34" s="94"/>
      <c r="H34" s="101"/>
    </row>
    <row r="35" spans="2:10" ht="25.5" customHeight="1" thickBot="1" x14ac:dyDescent="0.2">
      <c r="B35" s="85" t="str">
        <f>'Mon-Day 1'!B35</f>
        <v>Transition/Break</v>
      </c>
      <c r="C35" s="67"/>
      <c r="D35" s="67"/>
      <c r="E35" s="72">
        <f t="shared" si="1"/>
        <v>0</v>
      </c>
      <c r="F35" s="76"/>
      <c r="G35" s="76"/>
      <c r="H35" s="100"/>
      <c r="I35" s="7"/>
      <c r="J35" s="7"/>
    </row>
    <row r="36" spans="2:10" ht="36" customHeight="1" thickBot="1" x14ac:dyDescent="0.2">
      <c r="B36" s="90" t="str">
        <f>'Mon-Day 1'!B36</f>
        <v>Block 11</v>
      </c>
      <c r="C36" s="66"/>
      <c r="D36" s="66"/>
      <c r="E36" s="71">
        <f t="shared" si="1"/>
        <v>0</v>
      </c>
      <c r="F36" s="77">
        <f>E36</f>
        <v>0</v>
      </c>
      <c r="G36" s="94"/>
      <c r="H36" s="101"/>
      <c r="I36" s="7"/>
      <c r="J36" s="7"/>
    </row>
    <row r="37" spans="2:10" ht="29.25" customHeight="1" thickBot="1" x14ac:dyDescent="0.2">
      <c r="B37" s="85" t="str">
        <f>'Mon-Day 1'!B37</f>
        <v>Transition/Break</v>
      </c>
      <c r="C37" s="68"/>
      <c r="D37" s="68"/>
      <c r="E37" s="72">
        <f t="shared" si="1"/>
        <v>0</v>
      </c>
      <c r="F37" s="76"/>
      <c r="G37" s="76"/>
      <c r="H37" s="100"/>
      <c r="I37" s="7"/>
      <c r="J37" s="7"/>
    </row>
    <row r="38" spans="2:10" ht="51.75" customHeight="1" thickBot="1" x14ac:dyDescent="0.2">
      <c r="B38" s="88" t="str">
        <f>'Mon-Day 1'!B38</f>
        <v>After School Supervision</v>
      </c>
      <c r="C38" s="69"/>
      <c r="D38" s="69"/>
      <c r="E38" s="73">
        <f>IFERROR((D38-C38)*24*60,0)</f>
        <v>0</v>
      </c>
      <c r="F38" s="95"/>
      <c r="G38" s="95"/>
      <c r="H38" s="102"/>
    </row>
    <row r="39" spans="2:10" ht="25.5" customHeight="1" thickTop="1" thickBot="1" x14ac:dyDescent="0.2">
      <c r="B39" s="89"/>
      <c r="C39" s="30"/>
      <c r="D39" s="31"/>
      <c r="E39" s="70"/>
      <c r="F39" s="65">
        <f>F6+F8+F10+F14+F16+F21+F26+F30+F32+F34+F36</f>
        <v>0</v>
      </c>
      <c r="G39" s="96">
        <f>G6+G8+G10+G14+G16+G21+G26+G30+G32+G34+G36</f>
        <v>0</v>
      </c>
      <c r="H39" s="75">
        <f>H4+H5+H7+H9+H11+H12+H13+H15+H17+H18+H19+H20+H22+H23+H24+H25+H27+H28+H29+H31+H33+H35+H38+H37</f>
        <v>0</v>
      </c>
    </row>
    <row r="40" spans="2:10" ht="46.5" customHeight="1" thickBot="1" x14ac:dyDescent="0.2">
      <c r="B40" s="29" t="s">
        <v>62</v>
      </c>
      <c r="C40" s="65">
        <f>F39</f>
        <v>0</v>
      </c>
      <c r="D40" s="22" t="s">
        <v>63</v>
      </c>
      <c r="E40" s="75">
        <f>G39+H39</f>
        <v>0</v>
      </c>
      <c r="F40" s="76"/>
      <c r="G40" s="76"/>
      <c r="H40" s="76"/>
    </row>
  </sheetData>
  <mergeCells count="2">
    <mergeCell ref="G1:H1"/>
    <mergeCell ref="G2:H2"/>
  </mergeCells>
  <dataValidations count="4">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21 G16 G14 G10 G8 G32 G6 G34 G36" xr:uid="{00000000-0002-0000-0A00-000000000000}">
      <formula1>0</formula1>
      <formula2>120</formula2>
    </dataValidation>
    <dataValidation allowBlank="1" showInputMessage="1" showErrorMessage="1" prompt="adsfa" sqref="I1" xr:uid="{00000000-0002-0000-0A00-000001000000}"/>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6 F8 F10 F14 F16 F21 F26 F30 F32 F34 F36" xr:uid="{00000000-0002-0000-0A00-000002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4:H5 H7 H9 H11:H13 H15 H17:H20 H22:H25 H27:H29 H31 H33 H35 H37:H38" xr:uid="{00000000-0002-0000-0A00-000003000000}">
      <formula1>0</formula1>
      <formula2>120</formula2>
    </dataValidation>
  </dataValidations>
  <hyperlinks>
    <hyperlink ref="G1" location="'Hours Summary'!A1" display="Return to Main" xr:uid="{00000000-0004-0000-0A00-000000000000}"/>
  </hyperlinks>
  <printOptions horizontalCentered="1"/>
  <pageMargins left="0.25" right="0.25" top="0.75" bottom="0.75" header="0.3" footer="0.3"/>
  <pageSetup scale="4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theme="0" tint="-0.14999847407452621"/>
    <pageSetUpPr autoPageBreaks="0" fitToPage="1"/>
  </sheetPr>
  <dimension ref="B1:K40"/>
  <sheetViews>
    <sheetView showGridLines="0" zoomScale="80" zoomScaleNormal="80" workbookViewId="0">
      <pane xSplit="8" ySplit="3" topLeftCell="I37" activePane="bottomRight" state="frozen"/>
      <selection pane="topRight" activeCell="H1" sqref="H1"/>
      <selection pane="bottomLeft" activeCell="A4" sqref="A4"/>
      <selection pane="bottomRight" activeCell="C4" sqref="C4:D38"/>
    </sheetView>
  </sheetViews>
  <sheetFormatPr baseColWidth="10" defaultColWidth="8.83203125" defaultRowHeight="25.5" customHeight="1" thickBottom="1" x14ac:dyDescent="0.2"/>
  <cols>
    <col min="1" max="1" width="2.1640625" customWidth="1"/>
    <col min="2" max="2" width="22.5" customWidth="1"/>
    <col min="3" max="3" width="13.83203125" customWidth="1"/>
    <col min="4" max="4" width="17.83203125" customWidth="1"/>
    <col min="5" max="5" width="17.5" customWidth="1"/>
    <col min="6" max="6" width="16.83203125" customWidth="1"/>
    <col min="7" max="7" width="10.83203125" customWidth="1"/>
    <col min="8" max="8" width="12.1640625" customWidth="1"/>
    <col min="9" max="9" width="14.1640625" customWidth="1"/>
    <col min="10" max="10" width="18.83203125" customWidth="1"/>
    <col min="11" max="11" width="2.1640625" customWidth="1"/>
  </cols>
  <sheetData>
    <row r="1" spans="2:11" ht="62.25" customHeight="1" thickBot="1" x14ac:dyDescent="0.4">
      <c r="B1" s="37" t="s">
        <v>88</v>
      </c>
      <c r="C1" s="1"/>
      <c r="E1" s="32" t="s">
        <v>64</v>
      </c>
      <c r="F1" s="33">
        <f>C2+F2</f>
        <v>0</v>
      </c>
      <c r="G1" s="419" t="s">
        <v>22</v>
      </c>
      <c r="H1" s="420"/>
      <c r="I1" s="91"/>
    </row>
    <row r="2" spans="2:11" ht="70.5" customHeight="1" thickBot="1" x14ac:dyDescent="0.25">
      <c r="B2" s="23" t="s">
        <v>52</v>
      </c>
      <c r="C2" s="26">
        <f>C40</f>
        <v>0</v>
      </c>
      <c r="D2" s="24" t="s">
        <v>19</v>
      </c>
      <c r="E2" s="25" t="s">
        <v>53</v>
      </c>
      <c r="F2" s="27">
        <f>E40</f>
        <v>0</v>
      </c>
      <c r="G2" s="417" t="s">
        <v>19</v>
      </c>
      <c r="H2" s="418"/>
      <c r="I2" s="8"/>
      <c r="J2" s="3"/>
    </row>
    <row r="3" spans="2:11" ht="32.25" customHeight="1" thickBot="1" x14ac:dyDescent="0.25">
      <c r="B3" s="28" t="s">
        <v>3</v>
      </c>
      <c r="C3" s="35" t="s">
        <v>1</v>
      </c>
      <c r="D3" s="35" t="s">
        <v>2</v>
      </c>
      <c r="E3" s="35" t="s">
        <v>17</v>
      </c>
      <c r="F3" s="83" t="s">
        <v>33</v>
      </c>
      <c r="G3" s="36" t="s">
        <v>97</v>
      </c>
      <c r="H3" s="99" t="s">
        <v>61</v>
      </c>
      <c r="I3" s="2"/>
      <c r="J3" s="3"/>
    </row>
    <row r="4" spans="2:11" ht="25.5" customHeight="1" thickBot="1" x14ac:dyDescent="0.2">
      <c r="B4" s="85" t="str">
        <f>'Mon-Day 1'!B4</f>
        <v>AM Supervision</v>
      </c>
      <c r="C4" s="67"/>
      <c r="D4" s="67"/>
      <c r="E4" s="72">
        <f t="shared" ref="E4:E13" si="0">IFERROR((D4-C4)*24*60,0)</f>
        <v>0</v>
      </c>
      <c r="F4" s="76"/>
      <c r="G4" s="76"/>
      <c r="H4" s="100"/>
      <c r="I4" s="4"/>
      <c r="J4" s="5"/>
      <c r="K4" t="s">
        <v>0</v>
      </c>
    </row>
    <row r="5" spans="2:11" ht="25.5" customHeight="1" thickBot="1" x14ac:dyDescent="0.2">
      <c r="B5" s="85" t="str">
        <f>'Mon-Day 1'!B5</f>
        <v>Morning Prayer</v>
      </c>
      <c r="C5" s="67"/>
      <c r="D5" s="67"/>
      <c r="E5" s="72">
        <f t="shared" si="0"/>
        <v>0</v>
      </c>
      <c r="F5" s="76"/>
      <c r="G5" s="76"/>
      <c r="H5" s="100"/>
      <c r="I5" s="6"/>
      <c r="J5" s="6"/>
      <c r="K5" t="s">
        <v>0</v>
      </c>
    </row>
    <row r="6" spans="2:11" ht="25.5" customHeight="1" thickBot="1" x14ac:dyDescent="0.2">
      <c r="B6" s="90" t="str">
        <f>'Mon-Day 1'!B6</f>
        <v>Block 1</v>
      </c>
      <c r="C6" s="74"/>
      <c r="D6" s="74"/>
      <c r="E6" s="71">
        <f t="shared" si="0"/>
        <v>0</v>
      </c>
      <c r="F6" s="77">
        <f>E6</f>
        <v>0</v>
      </c>
      <c r="G6" s="94"/>
      <c r="H6" s="101"/>
      <c r="I6" s="7"/>
      <c r="J6" s="7"/>
    </row>
    <row r="7" spans="2:11" ht="25.5" customHeight="1" thickBot="1" x14ac:dyDescent="0.2">
      <c r="B7" s="85" t="str">
        <f>'Mon-Day 1'!B7</f>
        <v>Transition/Break</v>
      </c>
      <c r="C7" s="67"/>
      <c r="D7" s="67"/>
      <c r="E7" s="72">
        <f t="shared" si="0"/>
        <v>0</v>
      </c>
      <c r="F7" s="76"/>
      <c r="G7" s="76"/>
      <c r="H7" s="100"/>
      <c r="I7" s="7"/>
      <c r="J7" s="7"/>
    </row>
    <row r="8" spans="2:11" ht="25.5" customHeight="1" thickBot="1" x14ac:dyDescent="0.2">
      <c r="B8" s="90" t="str">
        <f>'Mon-Day 1'!B8</f>
        <v>Block 2</v>
      </c>
      <c r="C8" s="74"/>
      <c r="D8" s="74"/>
      <c r="E8" s="71">
        <f t="shared" si="0"/>
        <v>0</v>
      </c>
      <c r="F8" s="77">
        <f>E8</f>
        <v>0</v>
      </c>
      <c r="G8" s="94"/>
      <c r="H8" s="101"/>
      <c r="I8" s="7"/>
      <c r="J8" s="7"/>
    </row>
    <row r="9" spans="2:11" ht="25.5" customHeight="1" thickBot="1" x14ac:dyDescent="0.2">
      <c r="B9" s="85" t="str">
        <f>'Mon-Day 1'!B9</f>
        <v>Transition/Break</v>
      </c>
      <c r="C9" s="67"/>
      <c r="D9" s="67"/>
      <c r="E9" s="72">
        <f t="shared" si="0"/>
        <v>0</v>
      </c>
      <c r="F9" s="76"/>
      <c r="G9" s="76"/>
      <c r="H9" s="100"/>
      <c r="I9" s="7"/>
      <c r="J9" s="7"/>
    </row>
    <row r="10" spans="2:11" ht="25.5" customHeight="1" thickBot="1" x14ac:dyDescent="0.2">
      <c r="B10" s="90" t="str">
        <f>'Mon-Day 1'!B10</f>
        <v>Block 3</v>
      </c>
      <c r="C10" s="74"/>
      <c r="D10" s="74"/>
      <c r="E10" s="71">
        <f t="shared" si="0"/>
        <v>0</v>
      </c>
      <c r="F10" s="77">
        <f>E10</f>
        <v>0</v>
      </c>
      <c r="G10" s="94"/>
      <c r="H10" s="101"/>
      <c r="I10" s="7"/>
      <c r="J10" s="7"/>
    </row>
    <row r="11" spans="2:11" ht="25.5" customHeight="1" thickBot="1" x14ac:dyDescent="0.2">
      <c r="B11" s="85" t="str">
        <f>'Mon-Day 1'!B11</f>
        <v>Transition/Break</v>
      </c>
      <c r="C11" s="67"/>
      <c r="D11" s="67"/>
      <c r="E11" s="72">
        <f t="shared" si="0"/>
        <v>0</v>
      </c>
      <c r="F11" s="76"/>
      <c r="G11" s="76"/>
      <c r="H11" s="100"/>
      <c r="I11" s="7"/>
      <c r="J11" s="7"/>
    </row>
    <row r="12" spans="2:11" ht="37.5" customHeight="1" thickBot="1" x14ac:dyDescent="0.2">
      <c r="B12" s="85" t="str">
        <f>'Mon-Day 1'!B12</f>
        <v>Recess Supervision</v>
      </c>
      <c r="C12" s="67"/>
      <c r="D12" s="67"/>
      <c r="E12" s="72">
        <f t="shared" si="0"/>
        <v>0</v>
      </c>
      <c r="F12" s="76"/>
      <c r="G12" s="76"/>
      <c r="H12" s="100"/>
      <c r="I12" s="7"/>
      <c r="J12" s="7"/>
    </row>
    <row r="13" spans="2:11" ht="25.5" customHeight="1" thickBot="1" x14ac:dyDescent="0.2">
      <c r="B13" s="85" t="str">
        <f>'Mon-Day 1'!B13</f>
        <v>Transition/Break</v>
      </c>
      <c r="C13" s="67"/>
      <c r="D13" s="67"/>
      <c r="E13" s="72">
        <f t="shared" si="0"/>
        <v>0</v>
      </c>
      <c r="F13" s="76"/>
      <c r="G13" s="76"/>
      <c r="H13" s="100"/>
      <c r="I13" s="7"/>
      <c r="J13" s="7"/>
    </row>
    <row r="14" spans="2:11" ht="25.5" customHeight="1" thickBot="1" x14ac:dyDescent="0.2">
      <c r="B14" s="90" t="str">
        <f>'Mon-Day 1'!B14</f>
        <v>Block 4</v>
      </c>
      <c r="C14" s="74"/>
      <c r="D14" s="74"/>
      <c r="E14" s="71">
        <f>IFERROR((D14-C14)*24*60,0)</f>
        <v>0</v>
      </c>
      <c r="F14" s="77">
        <f>E14</f>
        <v>0</v>
      </c>
      <c r="G14" s="94"/>
      <c r="H14" s="101"/>
      <c r="I14" s="7"/>
      <c r="J14" s="7"/>
    </row>
    <row r="15" spans="2:11" ht="25.5" customHeight="1" thickBot="1" x14ac:dyDescent="0.2">
      <c r="B15" s="85" t="str">
        <f>'Mon-Day 1'!B15</f>
        <v>Transition/Break</v>
      </c>
      <c r="C15" s="67"/>
      <c r="D15" s="67"/>
      <c r="E15" s="72">
        <f>IFERROR((D15-C15)*24*60,0)</f>
        <v>0</v>
      </c>
      <c r="F15" s="76"/>
      <c r="G15" s="76"/>
      <c r="H15" s="100"/>
      <c r="I15" s="7"/>
      <c r="J15" s="7"/>
    </row>
    <row r="16" spans="2:11" ht="25.5" customHeight="1" thickBot="1" x14ac:dyDescent="0.2">
      <c r="B16" s="90" t="str">
        <f>'Mon-Day 1'!B16</f>
        <v>Block 5</v>
      </c>
      <c r="C16" s="74"/>
      <c r="D16" s="74"/>
      <c r="E16" s="71">
        <f>IFERROR((D16-C16)*24*60,0)</f>
        <v>0</v>
      </c>
      <c r="F16" s="77">
        <f>E16</f>
        <v>0</v>
      </c>
      <c r="G16" s="94"/>
      <c r="H16" s="101"/>
      <c r="I16" s="7"/>
      <c r="J16" s="7"/>
    </row>
    <row r="17" spans="2:10" ht="25.5" customHeight="1" thickBot="1" x14ac:dyDescent="0.2">
      <c r="B17" s="85" t="str">
        <f>'Mon-Day 1'!B17</f>
        <v>Transition/Break</v>
      </c>
      <c r="C17" s="67"/>
      <c r="D17" s="67"/>
      <c r="E17" s="72">
        <f t="shared" ref="E17:E37" si="1">IFERROR((D17-C17)*24*60,0)</f>
        <v>0</v>
      </c>
      <c r="F17" s="76"/>
      <c r="G17" s="76"/>
      <c r="H17" s="100"/>
      <c r="I17" s="7"/>
      <c r="J17" s="7"/>
    </row>
    <row r="18" spans="2:10" ht="25.5" customHeight="1" thickBot="1" x14ac:dyDescent="0.2">
      <c r="B18" s="85" t="str">
        <f>'Mon-Day 1'!B18</f>
        <v>Lunch Supervision</v>
      </c>
      <c r="C18" s="67"/>
      <c r="D18" s="67"/>
      <c r="E18" s="72">
        <f t="shared" si="1"/>
        <v>0</v>
      </c>
      <c r="F18" s="76"/>
      <c r="G18" s="76"/>
      <c r="H18" s="100"/>
    </row>
    <row r="19" spans="2:10" ht="36" customHeight="1" thickBot="1" x14ac:dyDescent="0.2">
      <c r="B19" s="85" t="str">
        <f>'Mon-Day 1'!B19</f>
        <v>Lunch Recess Supervision</v>
      </c>
      <c r="C19" s="67"/>
      <c r="D19" s="67"/>
      <c r="E19" s="72">
        <f t="shared" si="1"/>
        <v>0</v>
      </c>
      <c r="F19" s="76"/>
      <c r="G19" s="76"/>
      <c r="H19" s="100"/>
    </row>
    <row r="20" spans="2:10" ht="25.5" customHeight="1" thickBot="1" x14ac:dyDescent="0.2">
      <c r="B20" s="85" t="str">
        <f>'Mon-Day 1'!B20</f>
        <v>Transition/Break</v>
      </c>
      <c r="C20" s="67"/>
      <c r="D20" s="67"/>
      <c r="E20" s="72">
        <f t="shared" si="1"/>
        <v>0</v>
      </c>
      <c r="F20" s="76"/>
      <c r="G20" s="76"/>
      <c r="H20" s="100"/>
    </row>
    <row r="21" spans="2:10" ht="25.5" customHeight="1" thickBot="1" x14ac:dyDescent="0.2">
      <c r="B21" s="90" t="str">
        <f>'Mon-Day 1'!B21</f>
        <v>Block 6</v>
      </c>
      <c r="C21" s="74"/>
      <c r="D21" s="74"/>
      <c r="E21" s="71">
        <f t="shared" si="1"/>
        <v>0</v>
      </c>
      <c r="F21" s="77">
        <f>E21</f>
        <v>0</v>
      </c>
      <c r="G21" s="94"/>
      <c r="H21" s="101"/>
    </row>
    <row r="22" spans="2:10" ht="25.5" customHeight="1" thickBot="1" x14ac:dyDescent="0.2">
      <c r="B22" s="85" t="str">
        <f>'Mon-Day 1'!B22</f>
        <v>Transition/Break</v>
      </c>
      <c r="C22" s="67"/>
      <c r="D22" s="67"/>
      <c r="E22" s="72">
        <f t="shared" si="1"/>
        <v>0</v>
      </c>
      <c r="F22" s="76"/>
      <c r="G22" s="76"/>
      <c r="H22" s="100"/>
    </row>
    <row r="23" spans="2:10" ht="29.25" customHeight="1" thickBot="1" x14ac:dyDescent="0.2">
      <c r="B23" s="85" t="str">
        <f>'Mon-Day 1'!B23</f>
        <v>Lunch Supervision</v>
      </c>
      <c r="C23" s="67"/>
      <c r="D23" s="67"/>
      <c r="E23" s="72">
        <f t="shared" si="1"/>
        <v>0</v>
      </c>
      <c r="F23" s="76"/>
      <c r="G23" s="76"/>
      <c r="H23" s="100"/>
    </row>
    <row r="24" spans="2:10" ht="36" customHeight="1" thickBot="1" x14ac:dyDescent="0.2">
      <c r="B24" s="85" t="str">
        <f>'Mon-Day 1'!B24</f>
        <v>Lunch Recess Supervision</v>
      </c>
      <c r="C24" s="67"/>
      <c r="D24" s="67"/>
      <c r="E24" s="72">
        <f t="shared" si="1"/>
        <v>0</v>
      </c>
      <c r="F24" s="76"/>
      <c r="G24" s="76"/>
      <c r="H24" s="100"/>
    </row>
    <row r="25" spans="2:10" ht="25.5" customHeight="1" thickBot="1" x14ac:dyDescent="0.2">
      <c r="B25" s="85" t="str">
        <f>'Mon-Day 1'!B25</f>
        <v>Transition/Break</v>
      </c>
      <c r="C25" s="67"/>
      <c r="D25" s="67"/>
      <c r="E25" s="72">
        <f t="shared" si="1"/>
        <v>0</v>
      </c>
      <c r="F25" s="76"/>
      <c r="G25" s="76"/>
      <c r="H25" s="100"/>
    </row>
    <row r="26" spans="2:10" ht="25.5" customHeight="1" thickBot="1" x14ac:dyDescent="0.2">
      <c r="B26" s="90" t="str">
        <f>'Mon-Day 1'!B26</f>
        <v>Block 7</v>
      </c>
      <c r="C26" s="74"/>
      <c r="D26" s="74"/>
      <c r="E26" s="71">
        <f t="shared" si="1"/>
        <v>0</v>
      </c>
      <c r="F26" s="77">
        <f>E26</f>
        <v>0</v>
      </c>
      <c r="G26" s="94"/>
      <c r="H26" s="101"/>
    </row>
    <row r="27" spans="2:10" ht="25.5" customHeight="1" thickBot="1" x14ac:dyDescent="0.2">
      <c r="B27" s="85" t="str">
        <f>'Mon-Day 1'!B27</f>
        <v>Transition/Break</v>
      </c>
      <c r="C27" s="67"/>
      <c r="D27" s="67"/>
      <c r="E27" s="72">
        <f t="shared" si="1"/>
        <v>0</v>
      </c>
      <c r="F27" s="76"/>
      <c r="G27" s="76"/>
      <c r="H27" s="100"/>
    </row>
    <row r="28" spans="2:10" ht="36" customHeight="1" thickBot="1" x14ac:dyDescent="0.2">
      <c r="B28" s="85" t="str">
        <f>'Mon-Day 1'!B28</f>
        <v>PM Recess Supervision</v>
      </c>
      <c r="C28" s="67"/>
      <c r="D28" s="67"/>
      <c r="E28" s="72">
        <f t="shared" si="1"/>
        <v>0</v>
      </c>
      <c r="F28" s="76"/>
      <c r="G28" s="76"/>
      <c r="H28" s="100"/>
    </row>
    <row r="29" spans="2:10" ht="25.5" customHeight="1" thickBot="1" x14ac:dyDescent="0.2">
      <c r="B29" s="85" t="str">
        <f>'Mon-Day 1'!B29</f>
        <v>Transition/Break</v>
      </c>
      <c r="C29" s="67"/>
      <c r="D29" s="67"/>
      <c r="E29" s="72">
        <f t="shared" si="1"/>
        <v>0</v>
      </c>
      <c r="F29" s="76"/>
      <c r="G29" s="76"/>
      <c r="H29" s="100"/>
    </row>
    <row r="30" spans="2:10" ht="28.5" customHeight="1" thickBot="1" x14ac:dyDescent="0.2">
      <c r="B30" s="90" t="str">
        <f>'Mon-Day 1'!B30</f>
        <v>Block 8</v>
      </c>
      <c r="C30" s="74"/>
      <c r="D30" s="74"/>
      <c r="E30" s="71">
        <f t="shared" si="1"/>
        <v>0</v>
      </c>
      <c r="F30" s="77">
        <f>E30</f>
        <v>0</v>
      </c>
      <c r="G30" s="94"/>
      <c r="H30" s="101"/>
    </row>
    <row r="31" spans="2:10" ht="25.5" customHeight="1" thickBot="1" x14ac:dyDescent="0.2">
      <c r="B31" s="85" t="str">
        <f>'Mon-Day 1'!B31</f>
        <v>Transition/Break</v>
      </c>
      <c r="C31" s="67"/>
      <c r="D31" s="67"/>
      <c r="E31" s="72">
        <f t="shared" si="1"/>
        <v>0</v>
      </c>
      <c r="F31" s="76"/>
      <c r="G31" s="76"/>
      <c r="H31" s="100"/>
    </row>
    <row r="32" spans="2:10" ht="25.5" customHeight="1" thickBot="1" x14ac:dyDescent="0.2">
      <c r="B32" s="90" t="str">
        <f>'Mon-Day 1'!B32</f>
        <v>Block 9</v>
      </c>
      <c r="C32" s="74"/>
      <c r="D32" s="74"/>
      <c r="E32" s="71">
        <f t="shared" si="1"/>
        <v>0</v>
      </c>
      <c r="F32" s="77">
        <f>E32</f>
        <v>0</v>
      </c>
      <c r="G32" s="94"/>
      <c r="H32" s="101"/>
    </row>
    <row r="33" spans="2:10" ht="25.5" customHeight="1" thickBot="1" x14ac:dyDescent="0.2">
      <c r="B33" s="85" t="str">
        <f>'Mon-Day 1'!B33</f>
        <v>Transition/Break</v>
      </c>
      <c r="C33" s="67"/>
      <c r="D33" s="67"/>
      <c r="E33" s="72">
        <f t="shared" si="1"/>
        <v>0</v>
      </c>
      <c r="F33" s="76"/>
      <c r="G33" s="76"/>
      <c r="H33" s="100"/>
    </row>
    <row r="34" spans="2:10" ht="25.5" customHeight="1" thickBot="1" x14ac:dyDescent="0.2">
      <c r="B34" s="90" t="str">
        <f>'Mon-Day 1'!B34</f>
        <v>Block 10</v>
      </c>
      <c r="C34" s="74"/>
      <c r="D34" s="74"/>
      <c r="E34" s="71">
        <f t="shared" si="1"/>
        <v>0</v>
      </c>
      <c r="F34" s="77">
        <f>E34</f>
        <v>0</v>
      </c>
      <c r="G34" s="94"/>
      <c r="H34" s="101"/>
    </row>
    <row r="35" spans="2:10" ht="25.5" customHeight="1" thickBot="1" x14ac:dyDescent="0.2">
      <c r="B35" s="85" t="str">
        <f>'Mon-Day 1'!B35</f>
        <v>Transition/Break</v>
      </c>
      <c r="C35" s="67"/>
      <c r="D35" s="67"/>
      <c r="E35" s="72">
        <f t="shared" si="1"/>
        <v>0</v>
      </c>
      <c r="F35" s="76"/>
      <c r="G35" s="76"/>
      <c r="H35" s="100"/>
      <c r="I35" s="7"/>
      <c r="J35" s="7"/>
    </row>
    <row r="36" spans="2:10" ht="36" customHeight="1" thickBot="1" x14ac:dyDescent="0.2">
      <c r="B36" s="90" t="str">
        <f>'Mon-Day 1'!B36</f>
        <v>Block 11</v>
      </c>
      <c r="C36" s="66"/>
      <c r="D36" s="66"/>
      <c r="E36" s="71">
        <f t="shared" si="1"/>
        <v>0</v>
      </c>
      <c r="F36" s="77">
        <f>E36</f>
        <v>0</v>
      </c>
      <c r="G36" s="94"/>
      <c r="H36" s="101"/>
      <c r="I36" s="7"/>
      <c r="J36" s="7"/>
    </row>
    <row r="37" spans="2:10" ht="29.25" customHeight="1" thickBot="1" x14ac:dyDescent="0.2">
      <c r="B37" s="85" t="str">
        <f>'Mon-Day 1'!B37</f>
        <v>Transition/Break</v>
      </c>
      <c r="C37" s="68"/>
      <c r="D37" s="68"/>
      <c r="E37" s="72">
        <f t="shared" si="1"/>
        <v>0</v>
      </c>
      <c r="F37" s="76"/>
      <c r="G37" s="76"/>
      <c r="H37" s="100"/>
      <c r="I37" s="7"/>
      <c r="J37" s="7"/>
    </row>
    <row r="38" spans="2:10" ht="51.75" customHeight="1" thickBot="1" x14ac:dyDescent="0.2">
      <c r="B38" s="88" t="str">
        <f>'Mon-Day 1'!B38</f>
        <v>After School Supervision</v>
      </c>
      <c r="C38" s="69"/>
      <c r="D38" s="69"/>
      <c r="E38" s="73">
        <f>IFERROR((D38-C38)*24*60,0)</f>
        <v>0</v>
      </c>
      <c r="F38" s="95"/>
      <c r="G38" s="95"/>
      <c r="H38" s="102"/>
    </row>
    <row r="39" spans="2:10" ht="25.5" customHeight="1" thickTop="1" thickBot="1" x14ac:dyDescent="0.2">
      <c r="B39" s="89"/>
      <c r="C39" s="30"/>
      <c r="D39" s="31"/>
      <c r="E39" s="70"/>
      <c r="F39" s="65">
        <f>F6+F8+F10+F14+F16+F21+F26+F30+F32+F34+F36</f>
        <v>0</v>
      </c>
      <c r="G39" s="96">
        <f>G6+G8+G10+G14+G16+G21+G26+G30+G32+G34+G36</f>
        <v>0</v>
      </c>
      <c r="H39" s="75">
        <f>H4+H5+H7+H9+H11+H12+H13+H15+H17+H18+H19+H20+H22+H23+H24+H25+H27+H28+H29+H31+H33+H35+H38+H37</f>
        <v>0</v>
      </c>
    </row>
    <row r="40" spans="2:10" ht="50.25" customHeight="1" thickBot="1" x14ac:dyDescent="0.2">
      <c r="B40" s="29" t="s">
        <v>62</v>
      </c>
      <c r="C40" s="65">
        <f>F39</f>
        <v>0</v>
      </c>
      <c r="D40" s="22" t="s">
        <v>63</v>
      </c>
      <c r="E40" s="75">
        <f>G39+H39</f>
        <v>0</v>
      </c>
      <c r="F40" s="76"/>
      <c r="G40" s="76"/>
      <c r="H40" s="76"/>
    </row>
  </sheetData>
  <mergeCells count="2">
    <mergeCell ref="G1:H1"/>
    <mergeCell ref="G2:H2"/>
  </mergeCells>
  <dataValidations count="4">
    <dataValidation allowBlank="1" showInputMessage="1" showErrorMessage="1" prompt="adsfa" sqref="I1" xr:uid="{00000000-0002-0000-0B00-000000000000}"/>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21 G16 G14 G10 G8 G32 G6 G34 G36" xr:uid="{00000000-0002-0000-0B00-000001000000}">
      <formula1>0</formula1>
      <formula2>120</formula2>
    </dataValidation>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6 F8 F10 F14 F16 F21 F26 F30 F32 F34 F36" xr:uid="{00000000-0002-0000-0B00-000002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4:H5 H7 H9 H11:H13 H15 H17:H20 H22:H25 H27:H29 H31 H33 H35 H37:H38" xr:uid="{00000000-0002-0000-0B00-000003000000}">
      <formula1>0</formula1>
      <formula2>120</formula2>
    </dataValidation>
  </dataValidations>
  <hyperlinks>
    <hyperlink ref="G1" location="'Hours Summary'!A1" display="Return to Main" xr:uid="{00000000-0004-0000-0B00-000000000000}"/>
  </hyperlinks>
  <printOptions horizontalCentered="1"/>
  <pageMargins left="0.25" right="0.25" top="0.75" bottom="0.75" header="0.3" footer="0.3"/>
  <pageSetup scale="49"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4"/>
    <pageSetUpPr fitToPage="1"/>
  </sheetPr>
  <dimension ref="B1:Q41"/>
  <sheetViews>
    <sheetView showGridLines="0" zoomScale="75" zoomScaleNormal="75" workbookViewId="0">
      <pane xSplit="14" ySplit="7" topLeftCell="O8" activePane="bottomRight" state="frozen"/>
      <selection activeCell="C8" sqref="C8"/>
      <selection pane="topRight" activeCell="C8" sqref="C8"/>
      <selection pane="bottomLeft" activeCell="C8" sqref="C8"/>
      <selection pane="bottomRight" activeCell="I2" sqref="I2:I3"/>
    </sheetView>
  </sheetViews>
  <sheetFormatPr baseColWidth="10" defaultColWidth="9" defaultRowHeight="20.25" customHeight="1" x14ac:dyDescent="0.15"/>
  <cols>
    <col min="1" max="1" width="1.1640625" style="147" customWidth="1"/>
    <col min="2" max="2" width="21.5" style="147" customWidth="1"/>
    <col min="3" max="3" width="14.1640625" style="147" customWidth="1"/>
    <col min="4" max="4" width="18.83203125" style="147" customWidth="1"/>
    <col min="5" max="5" width="17.1640625" style="147" customWidth="1"/>
    <col min="6" max="6" width="16.1640625" style="147" customWidth="1"/>
    <col min="7" max="7" width="12.83203125" style="147" customWidth="1"/>
    <col min="8" max="8" width="15.83203125" style="147" customWidth="1"/>
    <col min="9" max="9" width="18.1640625" style="147" customWidth="1"/>
    <col min="10" max="10" width="12.1640625" style="147" customWidth="1"/>
    <col min="11" max="11" width="20.83203125" style="147" customWidth="1"/>
    <col min="12" max="12" width="11.83203125" style="147" customWidth="1"/>
    <col min="13" max="13" width="14.1640625" style="147" customWidth="1"/>
    <col min="14" max="14" width="10.1640625" style="147" customWidth="1"/>
    <col min="15" max="15" width="1.83203125" style="147" customWidth="1"/>
    <col min="16" max="16384" width="9" style="147"/>
  </cols>
  <sheetData>
    <row r="1" spans="2:17" ht="35.25" customHeight="1" thickTop="1" thickBot="1" x14ac:dyDescent="0.35">
      <c r="B1" s="421" t="s">
        <v>38</v>
      </c>
      <c r="C1" s="421"/>
      <c r="D1" s="421"/>
      <c r="E1" s="421"/>
      <c r="F1" s="421"/>
      <c r="G1" s="421"/>
      <c r="H1" s="421"/>
      <c r="I1" s="422"/>
      <c r="J1" s="423" t="s">
        <v>20</v>
      </c>
      <c r="K1" s="424"/>
      <c r="L1" s="206" t="s">
        <v>17</v>
      </c>
      <c r="M1" s="118" t="s">
        <v>20</v>
      </c>
      <c r="N1" s="206" t="s">
        <v>17</v>
      </c>
      <c r="O1" s="181"/>
    </row>
    <row r="2" spans="2:17" ht="46.5" customHeight="1" thickBot="1" x14ac:dyDescent="0.25">
      <c r="B2" s="205" t="s">
        <v>37</v>
      </c>
      <c r="C2" s="326" t="str">
        <f>'Hours Summary'!D1</f>
        <v>Type Teacher Name</v>
      </c>
      <c r="D2" s="329" t="str">
        <f>'Hours Summary'!G1</f>
        <v>Type FTE</v>
      </c>
      <c r="E2" s="327" t="s">
        <v>36</v>
      </c>
      <c r="F2" s="204" t="s">
        <v>55</v>
      </c>
      <c r="G2" s="203">
        <f>'Hours Summary'!G7</f>
        <v>0</v>
      </c>
      <c r="H2" s="439" t="s">
        <v>95</v>
      </c>
      <c r="I2" s="437" t="s">
        <v>22</v>
      </c>
      <c r="J2" s="425" t="s">
        <v>120</v>
      </c>
      <c r="K2" s="426"/>
      <c r="L2" s="202">
        <f>'Hours Summary'!C6+'Hours Summary'!D6</f>
        <v>0</v>
      </c>
      <c r="M2" s="201" t="s">
        <v>125</v>
      </c>
      <c r="N2" s="119">
        <f>'Hours Summary'!C11+'Hours Summary'!D11</f>
        <v>0</v>
      </c>
      <c r="O2" s="181"/>
    </row>
    <row r="3" spans="2:17" ht="46.5" customHeight="1" thickBot="1" x14ac:dyDescent="0.25">
      <c r="B3" s="200" t="s">
        <v>35</v>
      </c>
      <c r="C3" s="431" t="str">
        <f>'Hours Summary'!D2</f>
        <v>Type School Name</v>
      </c>
      <c r="D3" s="431"/>
      <c r="E3" s="432"/>
      <c r="F3" s="199" t="s">
        <v>56</v>
      </c>
      <c r="G3" s="198">
        <f>'Hours Summary'!G12</f>
        <v>0</v>
      </c>
      <c r="H3" s="440"/>
      <c r="I3" s="438"/>
      <c r="J3" s="427" t="s">
        <v>121</v>
      </c>
      <c r="K3" s="428"/>
      <c r="L3" s="197">
        <f>'Hours Summary'!C7+'Hours Summary'!D7</f>
        <v>0</v>
      </c>
      <c r="M3" s="196" t="s">
        <v>126</v>
      </c>
      <c r="N3" s="195">
        <f>'Hours Summary'!C12+'Hours Summary'!D12</f>
        <v>0</v>
      </c>
      <c r="O3" s="181"/>
    </row>
    <row r="4" spans="2:17" ht="78" customHeight="1" thickBot="1" x14ac:dyDescent="0.2">
      <c r="B4" s="194" t="s">
        <v>128</v>
      </c>
      <c r="C4" s="193" t="str">
        <f>'Hours Summary'!H3</f>
        <v>Typical Assign FTE</v>
      </c>
      <c r="D4" s="194" t="s">
        <v>86</v>
      </c>
      <c r="E4" s="193">
        <f>IFERROR(D2*1200,0)</f>
        <v>0</v>
      </c>
      <c r="F4" s="194" t="s">
        <v>116</v>
      </c>
      <c r="G4" s="193">
        <f>$E$4-'Hours Summary'!$C$3-$E$6</f>
        <v>0</v>
      </c>
      <c r="H4" s="192"/>
      <c r="I4" s="441" t="s">
        <v>39</v>
      </c>
      <c r="J4" s="429" t="s">
        <v>122</v>
      </c>
      <c r="K4" s="430"/>
      <c r="L4" s="191">
        <f>'Hours Summary'!C8+'Hours Summary'!D8</f>
        <v>0</v>
      </c>
      <c r="M4" s="190" t="s">
        <v>127</v>
      </c>
      <c r="N4" s="189">
        <f>'Hours Summary'!C13+'Hours Summary'!D13</f>
        <v>0</v>
      </c>
      <c r="O4" s="181"/>
    </row>
    <row r="5" spans="2:17" ht="76.5" customHeight="1" thickBot="1" x14ac:dyDescent="0.25">
      <c r="B5" s="295" t="s">
        <v>115</v>
      </c>
      <c r="C5" s="297" t="s">
        <v>104</v>
      </c>
      <c r="D5" s="299" t="s">
        <v>114</v>
      </c>
      <c r="E5" s="120" t="s">
        <v>69</v>
      </c>
      <c r="F5" s="187"/>
      <c r="G5" s="187"/>
      <c r="H5" s="187"/>
      <c r="I5" s="442"/>
      <c r="J5" s="433" t="s">
        <v>123</v>
      </c>
      <c r="K5" s="434"/>
      <c r="L5" s="188">
        <f>'Hours Summary'!C9+'Hours Summary'!D9</f>
        <v>0</v>
      </c>
      <c r="M5" s="284"/>
      <c r="N5" s="181"/>
      <c r="O5" s="181"/>
    </row>
    <row r="6" spans="2:17" ht="31.5" customHeight="1" thickBot="1" x14ac:dyDescent="0.25">
      <c r="B6" s="296">
        <f>G4-D6</f>
        <v>0</v>
      </c>
      <c r="C6" s="298">
        <f>SUM(I8:I38)/60</f>
        <v>0</v>
      </c>
      <c r="D6" s="300">
        <f>SUM(K8:K38)/60</f>
        <v>0</v>
      </c>
      <c r="E6" s="132">
        <f>D6</f>
        <v>0</v>
      </c>
      <c r="F6" s="187"/>
      <c r="G6" s="187"/>
      <c r="H6" s="187"/>
      <c r="I6" s="133">
        <f>B6-E6</f>
        <v>0</v>
      </c>
      <c r="J6" s="435" t="s">
        <v>124</v>
      </c>
      <c r="K6" s="436"/>
      <c r="L6" s="186">
        <f>'Hours Summary'!C10+'Hours Summary'!D10</f>
        <v>0</v>
      </c>
      <c r="M6" s="181"/>
      <c r="N6" s="181"/>
      <c r="O6" s="181"/>
    </row>
    <row r="7" spans="2:17" ht="93" customHeight="1" thickTop="1" x14ac:dyDescent="0.15">
      <c r="B7" s="185" t="s">
        <v>34</v>
      </c>
      <c r="C7" s="184" t="s">
        <v>58</v>
      </c>
      <c r="D7" s="184" t="s">
        <v>110</v>
      </c>
      <c r="E7" s="184" t="s">
        <v>105</v>
      </c>
      <c r="F7" s="184" t="s">
        <v>59</v>
      </c>
      <c r="G7" s="183" t="s">
        <v>66</v>
      </c>
      <c r="H7" s="182" t="s">
        <v>60</v>
      </c>
      <c r="I7" s="307" t="s">
        <v>106</v>
      </c>
      <c r="J7" s="308" t="s">
        <v>67</v>
      </c>
      <c r="K7" s="285" t="s">
        <v>68</v>
      </c>
      <c r="L7" s="181"/>
      <c r="M7" s="181"/>
      <c r="N7" s="181"/>
      <c r="O7" s="181"/>
    </row>
    <row r="8" spans="2:17" ht="18" x14ac:dyDescent="0.15">
      <c r="B8" s="162">
        <v>43678</v>
      </c>
      <c r="C8" s="173"/>
      <c r="D8" s="171"/>
      <c r="E8" s="172"/>
      <c r="F8" s="171"/>
      <c r="G8" s="170"/>
      <c r="H8" s="167"/>
      <c r="I8" s="169">
        <f t="shared" ref="I8:I38" si="0">E8</f>
        <v>0</v>
      </c>
      <c r="J8" s="168">
        <f t="shared" ref="J8:J38" si="1">IFERROR(C8+D8+F8+H8,0)</f>
        <v>0</v>
      </c>
      <c r="K8" s="288">
        <f t="shared" ref="K8:K38" si="2">IFERROR(J8/60,0)</f>
        <v>0</v>
      </c>
      <c r="L8" s="180"/>
      <c r="M8" s="180"/>
      <c r="N8" s="180"/>
      <c r="O8" s="180"/>
      <c r="Q8" s="180"/>
    </row>
    <row r="9" spans="2:17" ht="18" x14ac:dyDescent="0.15">
      <c r="B9" s="162">
        <v>43679</v>
      </c>
      <c r="C9" s="173"/>
      <c r="D9" s="171"/>
      <c r="E9" s="172"/>
      <c r="F9" s="171"/>
      <c r="G9" s="170"/>
      <c r="H9" s="167"/>
      <c r="I9" s="169">
        <f t="shared" si="0"/>
        <v>0</v>
      </c>
      <c r="J9" s="168">
        <f t="shared" si="1"/>
        <v>0</v>
      </c>
      <c r="K9" s="288">
        <f t="shared" si="2"/>
        <v>0</v>
      </c>
    </row>
    <row r="10" spans="2:17" ht="18" x14ac:dyDescent="0.15">
      <c r="B10" s="179">
        <v>43680</v>
      </c>
      <c r="C10" s="178"/>
      <c r="D10" s="176"/>
      <c r="E10" s="177"/>
      <c r="F10" s="176"/>
      <c r="G10" s="175"/>
      <c r="H10" s="174"/>
      <c r="I10" s="169">
        <f t="shared" si="0"/>
        <v>0</v>
      </c>
      <c r="J10" s="168">
        <f t="shared" si="1"/>
        <v>0</v>
      </c>
      <c r="K10" s="288">
        <f t="shared" si="2"/>
        <v>0</v>
      </c>
    </row>
    <row r="11" spans="2:17" ht="18" x14ac:dyDescent="0.15">
      <c r="B11" s="179">
        <v>43681</v>
      </c>
      <c r="C11" s="178"/>
      <c r="D11" s="176"/>
      <c r="E11" s="177"/>
      <c r="F11" s="176"/>
      <c r="G11" s="175"/>
      <c r="H11" s="174"/>
      <c r="I11" s="169">
        <f t="shared" si="0"/>
        <v>0</v>
      </c>
      <c r="J11" s="168">
        <f t="shared" si="1"/>
        <v>0</v>
      </c>
      <c r="K11" s="288">
        <f t="shared" si="2"/>
        <v>0</v>
      </c>
    </row>
    <row r="12" spans="2:17" ht="18" x14ac:dyDescent="0.15">
      <c r="B12" s="162">
        <v>43682</v>
      </c>
      <c r="C12" s="173"/>
      <c r="D12" s="171"/>
      <c r="E12" s="172"/>
      <c r="F12" s="171"/>
      <c r="G12" s="170"/>
      <c r="H12" s="167"/>
      <c r="I12" s="169">
        <f t="shared" si="0"/>
        <v>0</v>
      </c>
      <c r="J12" s="168">
        <f t="shared" si="1"/>
        <v>0</v>
      </c>
      <c r="K12" s="288">
        <f t="shared" si="2"/>
        <v>0</v>
      </c>
    </row>
    <row r="13" spans="2:17" ht="18" x14ac:dyDescent="0.15">
      <c r="B13" s="162">
        <v>43683</v>
      </c>
      <c r="C13" s="173"/>
      <c r="D13" s="171"/>
      <c r="E13" s="172"/>
      <c r="F13" s="171"/>
      <c r="G13" s="170"/>
      <c r="H13" s="167"/>
      <c r="I13" s="169">
        <f t="shared" si="0"/>
        <v>0</v>
      </c>
      <c r="J13" s="168">
        <f t="shared" si="1"/>
        <v>0</v>
      </c>
      <c r="K13" s="288">
        <f t="shared" si="2"/>
        <v>0</v>
      </c>
    </row>
    <row r="14" spans="2:17" ht="18" x14ac:dyDescent="0.15">
      <c r="B14" s="162">
        <v>43684</v>
      </c>
      <c r="C14" s="173"/>
      <c r="D14" s="171"/>
      <c r="E14" s="172"/>
      <c r="F14" s="171"/>
      <c r="G14" s="170"/>
      <c r="H14" s="167"/>
      <c r="I14" s="169">
        <f t="shared" si="0"/>
        <v>0</v>
      </c>
      <c r="J14" s="168">
        <f t="shared" si="1"/>
        <v>0</v>
      </c>
      <c r="K14" s="288">
        <f t="shared" si="2"/>
        <v>0</v>
      </c>
    </row>
    <row r="15" spans="2:17" ht="18" x14ac:dyDescent="0.15">
      <c r="B15" s="162">
        <v>43685</v>
      </c>
      <c r="C15" s="173"/>
      <c r="D15" s="171"/>
      <c r="E15" s="172"/>
      <c r="F15" s="171"/>
      <c r="G15" s="170"/>
      <c r="H15" s="167"/>
      <c r="I15" s="169">
        <f t="shared" si="0"/>
        <v>0</v>
      </c>
      <c r="J15" s="168">
        <f t="shared" si="1"/>
        <v>0</v>
      </c>
      <c r="K15" s="288">
        <f t="shared" si="2"/>
        <v>0</v>
      </c>
    </row>
    <row r="16" spans="2:17" ht="18" x14ac:dyDescent="0.15">
      <c r="B16" s="162">
        <v>43686</v>
      </c>
      <c r="C16" s="173"/>
      <c r="D16" s="171"/>
      <c r="E16" s="172"/>
      <c r="F16" s="171"/>
      <c r="G16" s="170"/>
      <c r="H16" s="167"/>
      <c r="I16" s="169">
        <f t="shared" si="0"/>
        <v>0</v>
      </c>
      <c r="J16" s="168">
        <f t="shared" si="1"/>
        <v>0</v>
      </c>
      <c r="K16" s="288">
        <f t="shared" si="2"/>
        <v>0</v>
      </c>
    </row>
    <row r="17" spans="2:11" ht="18" x14ac:dyDescent="0.15">
      <c r="B17" s="179">
        <v>43687</v>
      </c>
      <c r="C17" s="178"/>
      <c r="D17" s="176"/>
      <c r="E17" s="177"/>
      <c r="F17" s="176"/>
      <c r="G17" s="175"/>
      <c r="H17" s="174"/>
      <c r="I17" s="169">
        <f t="shared" si="0"/>
        <v>0</v>
      </c>
      <c r="J17" s="168">
        <f t="shared" si="1"/>
        <v>0</v>
      </c>
      <c r="K17" s="288">
        <f t="shared" si="2"/>
        <v>0</v>
      </c>
    </row>
    <row r="18" spans="2:11" ht="18" x14ac:dyDescent="0.15">
      <c r="B18" s="179">
        <v>43688</v>
      </c>
      <c r="C18" s="178"/>
      <c r="D18" s="176"/>
      <c r="E18" s="177"/>
      <c r="F18" s="176"/>
      <c r="G18" s="175"/>
      <c r="H18" s="174"/>
      <c r="I18" s="169">
        <f t="shared" si="0"/>
        <v>0</v>
      </c>
      <c r="J18" s="168">
        <f t="shared" si="1"/>
        <v>0</v>
      </c>
      <c r="K18" s="288">
        <f t="shared" si="2"/>
        <v>0</v>
      </c>
    </row>
    <row r="19" spans="2:11" ht="18" x14ac:dyDescent="0.15">
      <c r="B19" s="162">
        <v>43689</v>
      </c>
      <c r="C19" s="173"/>
      <c r="D19" s="171"/>
      <c r="E19" s="172"/>
      <c r="F19" s="171"/>
      <c r="G19" s="170"/>
      <c r="H19" s="167"/>
      <c r="I19" s="169">
        <f t="shared" si="0"/>
        <v>0</v>
      </c>
      <c r="J19" s="168">
        <f t="shared" si="1"/>
        <v>0</v>
      </c>
      <c r="K19" s="288">
        <f t="shared" si="2"/>
        <v>0</v>
      </c>
    </row>
    <row r="20" spans="2:11" ht="18" x14ac:dyDescent="0.15">
      <c r="B20" s="162">
        <v>43690</v>
      </c>
      <c r="C20" s="173"/>
      <c r="D20" s="171"/>
      <c r="E20" s="172"/>
      <c r="F20" s="171"/>
      <c r="G20" s="170"/>
      <c r="H20" s="167"/>
      <c r="I20" s="169">
        <f t="shared" si="0"/>
        <v>0</v>
      </c>
      <c r="J20" s="168">
        <f t="shared" si="1"/>
        <v>0</v>
      </c>
      <c r="K20" s="288">
        <f t="shared" si="2"/>
        <v>0</v>
      </c>
    </row>
    <row r="21" spans="2:11" ht="18" x14ac:dyDescent="0.15">
      <c r="B21" s="162">
        <v>43691</v>
      </c>
      <c r="C21" s="173"/>
      <c r="D21" s="171"/>
      <c r="E21" s="172"/>
      <c r="F21" s="171"/>
      <c r="G21" s="170"/>
      <c r="H21" s="167"/>
      <c r="I21" s="169">
        <f t="shared" si="0"/>
        <v>0</v>
      </c>
      <c r="J21" s="168">
        <f t="shared" si="1"/>
        <v>0</v>
      </c>
      <c r="K21" s="288">
        <f t="shared" si="2"/>
        <v>0</v>
      </c>
    </row>
    <row r="22" spans="2:11" ht="18" x14ac:dyDescent="0.15">
      <c r="B22" s="162">
        <v>43692</v>
      </c>
      <c r="C22" s="173"/>
      <c r="D22" s="171"/>
      <c r="E22" s="172"/>
      <c r="F22" s="171"/>
      <c r="G22" s="170"/>
      <c r="H22" s="167"/>
      <c r="I22" s="169">
        <f t="shared" si="0"/>
        <v>0</v>
      </c>
      <c r="J22" s="168">
        <f t="shared" si="1"/>
        <v>0</v>
      </c>
      <c r="K22" s="288">
        <f t="shared" si="2"/>
        <v>0</v>
      </c>
    </row>
    <row r="23" spans="2:11" ht="18" x14ac:dyDescent="0.15">
      <c r="B23" s="162">
        <v>43693</v>
      </c>
      <c r="C23" s="173"/>
      <c r="D23" s="171"/>
      <c r="E23" s="172"/>
      <c r="F23" s="171"/>
      <c r="G23" s="170"/>
      <c r="H23" s="167"/>
      <c r="I23" s="169">
        <f t="shared" si="0"/>
        <v>0</v>
      </c>
      <c r="J23" s="168">
        <f t="shared" si="1"/>
        <v>0</v>
      </c>
      <c r="K23" s="288">
        <f t="shared" si="2"/>
        <v>0</v>
      </c>
    </row>
    <row r="24" spans="2:11" ht="18" x14ac:dyDescent="0.15">
      <c r="B24" s="179">
        <v>43694</v>
      </c>
      <c r="C24" s="178"/>
      <c r="D24" s="176"/>
      <c r="E24" s="177"/>
      <c r="F24" s="176"/>
      <c r="G24" s="175"/>
      <c r="H24" s="174"/>
      <c r="I24" s="169">
        <f t="shared" si="0"/>
        <v>0</v>
      </c>
      <c r="J24" s="168">
        <f t="shared" si="1"/>
        <v>0</v>
      </c>
      <c r="K24" s="288">
        <f t="shared" si="2"/>
        <v>0</v>
      </c>
    </row>
    <row r="25" spans="2:11" ht="18" x14ac:dyDescent="0.15">
      <c r="B25" s="179">
        <v>43695</v>
      </c>
      <c r="C25" s="178"/>
      <c r="D25" s="176"/>
      <c r="E25" s="177"/>
      <c r="F25" s="176"/>
      <c r="G25" s="175"/>
      <c r="H25" s="174"/>
      <c r="I25" s="169">
        <f t="shared" si="0"/>
        <v>0</v>
      </c>
      <c r="J25" s="168">
        <f t="shared" si="1"/>
        <v>0</v>
      </c>
      <c r="K25" s="288">
        <f t="shared" si="2"/>
        <v>0</v>
      </c>
    </row>
    <row r="26" spans="2:11" ht="18" x14ac:dyDescent="0.15">
      <c r="B26" s="162">
        <v>43696</v>
      </c>
      <c r="C26" s="173"/>
      <c r="D26" s="171"/>
      <c r="E26" s="172"/>
      <c r="F26" s="171"/>
      <c r="G26" s="170"/>
      <c r="H26" s="167"/>
      <c r="I26" s="169">
        <f t="shared" si="0"/>
        <v>0</v>
      </c>
      <c r="J26" s="168">
        <f t="shared" si="1"/>
        <v>0</v>
      </c>
      <c r="K26" s="288">
        <f t="shared" si="2"/>
        <v>0</v>
      </c>
    </row>
    <row r="27" spans="2:11" ht="18" x14ac:dyDescent="0.15">
      <c r="B27" s="162">
        <v>43697</v>
      </c>
      <c r="C27" s="173"/>
      <c r="D27" s="171"/>
      <c r="E27" s="172"/>
      <c r="F27" s="171"/>
      <c r="G27" s="170"/>
      <c r="H27" s="167"/>
      <c r="I27" s="169">
        <f t="shared" si="0"/>
        <v>0</v>
      </c>
      <c r="J27" s="168">
        <f t="shared" si="1"/>
        <v>0</v>
      </c>
      <c r="K27" s="288">
        <f t="shared" si="2"/>
        <v>0</v>
      </c>
    </row>
    <row r="28" spans="2:11" ht="18" x14ac:dyDescent="0.15">
      <c r="B28" s="162">
        <v>43698</v>
      </c>
      <c r="C28" s="173"/>
      <c r="D28" s="171"/>
      <c r="E28" s="172"/>
      <c r="F28" s="171"/>
      <c r="G28" s="170"/>
      <c r="H28" s="167"/>
      <c r="I28" s="169">
        <f t="shared" si="0"/>
        <v>0</v>
      </c>
      <c r="J28" s="168">
        <f t="shared" si="1"/>
        <v>0</v>
      </c>
      <c r="K28" s="288">
        <f t="shared" si="2"/>
        <v>0</v>
      </c>
    </row>
    <row r="29" spans="2:11" ht="18" x14ac:dyDescent="0.15">
      <c r="B29" s="162">
        <v>43699</v>
      </c>
      <c r="C29" s="173"/>
      <c r="D29" s="171"/>
      <c r="E29" s="172"/>
      <c r="F29" s="171"/>
      <c r="G29" s="170"/>
      <c r="H29" s="167"/>
      <c r="I29" s="169">
        <f t="shared" si="0"/>
        <v>0</v>
      </c>
      <c r="J29" s="168">
        <f t="shared" si="1"/>
        <v>0</v>
      </c>
      <c r="K29" s="288">
        <f t="shared" si="2"/>
        <v>0</v>
      </c>
    </row>
    <row r="30" spans="2:11" ht="18" x14ac:dyDescent="0.15">
      <c r="B30" s="162">
        <v>43700</v>
      </c>
      <c r="C30" s="173"/>
      <c r="D30" s="171"/>
      <c r="E30" s="172"/>
      <c r="F30" s="171"/>
      <c r="G30" s="170"/>
      <c r="H30" s="167"/>
      <c r="I30" s="169">
        <f t="shared" si="0"/>
        <v>0</v>
      </c>
      <c r="J30" s="168">
        <f t="shared" si="1"/>
        <v>0</v>
      </c>
      <c r="K30" s="288">
        <f t="shared" si="2"/>
        <v>0</v>
      </c>
    </row>
    <row r="31" spans="2:11" ht="18" x14ac:dyDescent="0.15">
      <c r="B31" s="179">
        <v>43701</v>
      </c>
      <c r="C31" s="178"/>
      <c r="D31" s="176"/>
      <c r="E31" s="177"/>
      <c r="F31" s="176"/>
      <c r="G31" s="175"/>
      <c r="H31" s="174"/>
      <c r="I31" s="169">
        <f t="shared" si="0"/>
        <v>0</v>
      </c>
      <c r="J31" s="168">
        <f t="shared" si="1"/>
        <v>0</v>
      </c>
      <c r="K31" s="288">
        <f t="shared" si="2"/>
        <v>0</v>
      </c>
    </row>
    <row r="32" spans="2:11" ht="18" x14ac:dyDescent="0.15">
      <c r="B32" s="179">
        <v>43702</v>
      </c>
      <c r="C32" s="178"/>
      <c r="D32" s="176"/>
      <c r="E32" s="177"/>
      <c r="F32" s="176"/>
      <c r="G32" s="175"/>
      <c r="H32" s="174"/>
      <c r="I32" s="169">
        <f t="shared" si="0"/>
        <v>0</v>
      </c>
      <c r="J32" s="168">
        <f t="shared" si="1"/>
        <v>0</v>
      </c>
      <c r="K32" s="288">
        <f t="shared" si="2"/>
        <v>0</v>
      </c>
    </row>
    <row r="33" spans="2:11" ht="18" x14ac:dyDescent="0.15">
      <c r="B33" s="162">
        <v>43703</v>
      </c>
      <c r="C33" s="173"/>
      <c r="D33" s="171"/>
      <c r="E33" s="172"/>
      <c r="F33" s="171"/>
      <c r="G33" s="170"/>
      <c r="H33" s="167"/>
      <c r="I33" s="169">
        <f t="shared" si="0"/>
        <v>0</v>
      </c>
      <c r="J33" s="168">
        <f t="shared" si="1"/>
        <v>0</v>
      </c>
      <c r="K33" s="288">
        <f t="shared" si="2"/>
        <v>0</v>
      </c>
    </row>
    <row r="34" spans="2:11" ht="18" x14ac:dyDescent="0.15">
      <c r="B34" s="162">
        <v>43704</v>
      </c>
      <c r="C34" s="173"/>
      <c r="D34" s="171"/>
      <c r="E34" s="172"/>
      <c r="F34" s="171"/>
      <c r="G34" s="170"/>
      <c r="H34" s="167"/>
      <c r="I34" s="169">
        <f t="shared" si="0"/>
        <v>0</v>
      </c>
      <c r="J34" s="168">
        <f t="shared" si="1"/>
        <v>0</v>
      </c>
      <c r="K34" s="288">
        <f t="shared" si="2"/>
        <v>0</v>
      </c>
    </row>
    <row r="35" spans="2:11" ht="18" x14ac:dyDescent="0.15">
      <c r="B35" s="162">
        <v>43705</v>
      </c>
      <c r="C35" s="160"/>
      <c r="D35" s="160"/>
      <c r="E35" s="161"/>
      <c r="F35" s="160"/>
      <c r="G35" s="159"/>
      <c r="H35" s="167"/>
      <c r="I35" s="164">
        <f t="shared" si="0"/>
        <v>0</v>
      </c>
      <c r="J35" s="166">
        <f t="shared" si="1"/>
        <v>0</v>
      </c>
      <c r="K35" s="289">
        <f t="shared" si="2"/>
        <v>0</v>
      </c>
    </row>
    <row r="36" spans="2:11" ht="18" x14ac:dyDescent="0.15">
      <c r="B36" s="162">
        <v>43706</v>
      </c>
      <c r="C36" s="160"/>
      <c r="D36" s="160"/>
      <c r="E36" s="161"/>
      <c r="F36" s="160"/>
      <c r="G36" s="159"/>
      <c r="H36" s="165"/>
      <c r="I36" s="164">
        <f t="shared" si="0"/>
        <v>0</v>
      </c>
      <c r="J36" s="163">
        <f t="shared" si="1"/>
        <v>0</v>
      </c>
      <c r="K36" s="289">
        <f t="shared" si="2"/>
        <v>0</v>
      </c>
    </row>
    <row r="37" spans="2:11" ht="18" x14ac:dyDescent="0.15">
      <c r="B37" s="162">
        <v>43707</v>
      </c>
      <c r="C37" s="160"/>
      <c r="D37" s="160"/>
      <c r="E37" s="161"/>
      <c r="F37" s="160"/>
      <c r="G37" s="159"/>
      <c r="H37" s="165"/>
      <c r="I37" s="164">
        <f t="shared" si="0"/>
        <v>0</v>
      </c>
      <c r="J37" s="163">
        <f t="shared" si="1"/>
        <v>0</v>
      </c>
      <c r="K37" s="289">
        <f t="shared" si="2"/>
        <v>0</v>
      </c>
    </row>
    <row r="38" spans="2:11" ht="19" thickBot="1" x14ac:dyDescent="0.2">
      <c r="B38" s="179">
        <v>43708</v>
      </c>
      <c r="C38" s="178"/>
      <c r="D38" s="176"/>
      <c r="E38" s="177"/>
      <c r="F38" s="176"/>
      <c r="G38" s="175"/>
      <c r="H38" s="174"/>
      <c r="I38" s="158">
        <f t="shared" si="0"/>
        <v>0</v>
      </c>
      <c r="J38" s="157">
        <f t="shared" si="1"/>
        <v>0</v>
      </c>
      <c r="K38" s="290">
        <f t="shared" si="2"/>
        <v>0</v>
      </c>
    </row>
    <row r="39" spans="2:11" ht="20.25" customHeight="1" thickTop="1" x14ac:dyDescent="0.2">
      <c r="B39" s="156"/>
      <c r="C39" s="154"/>
      <c r="D39" s="155"/>
      <c r="E39" s="154"/>
      <c r="F39" s="154"/>
      <c r="G39" s="154"/>
      <c r="H39" s="153"/>
      <c r="I39" s="152"/>
    </row>
    <row r="40" spans="2:11" ht="20.25" customHeight="1" x14ac:dyDescent="0.2">
      <c r="B40" s="151"/>
      <c r="C40" s="149"/>
      <c r="D40" s="149"/>
      <c r="E40" s="149"/>
      <c r="F40" s="149"/>
      <c r="G40" s="150"/>
      <c r="H40" s="150"/>
      <c r="I40" s="149"/>
    </row>
    <row r="41" spans="2:11" ht="20.25" customHeight="1" x14ac:dyDescent="0.2">
      <c r="B41" s="148"/>
      <c r="C41" s="148"/>
      <c r="D41" s="148"/>
      <c r="E41" s="148"/>
      <c r="F41" s="148"/>
      <c r="G41" s="148"/>
      <c r="H41" s="148"/>
    </row>
  </sheetData>
  <sheetProtection formatColumns="0"/>
  <mergeCells count="11">
    <mergeCell ref="J5:K5"/>
    <mergeCell ref="J6:K6"/>
    <mergeCell ref="I2:I3"/>
    <mergeCell ref="H2:H3"/>
    <mergeCell ref="I4:I5"/>
    <mergeCell ref="B1:I1"/>
    <mergeCell ref="J1:K1"/>
    <mergeCell ref="J2:K2"/>
    <mergeCell ref="J3:K3"/>
    <mergeCell ref="J4:K4"/>
    <mergeCell ref="C3:E3"/>
  </mergeCells>
  <conditionalFormatting sqref="E6">
    <cfRule type="colorScale" priority="1">
      <colorScale>
        <cfvo type="formula" val="$B$6*0.5"/>
        <cfvo type="formula" val="$B$6*0.67"/>
        <cfvo type="formula" val="$B$6*0.83"/>
        <color rgb="FF00B050"/>
        <color rgb="FFFFEB84"/>
        <color rgb="FFFF0000"/>
      </colorScale>
    </cfRule>
  </conditionalFormatting>
  <dataValidations count="19">
    <dataValidation allowBlank="1" showInputMessage="1" showErrorMessage="1" prompt="Enter Assigned Time After School in this column under this heading." sqref="I8:I34 H38 H7:H34" xr:uid="{00000000-0002-0000-0C00-000000000000}"/>
    <dataValidation allowBlank="1" showInputMessage="1" showErrorMessage="1" prompt="Assigned Hours Worked are automatically calculated in this column under this heading." sqref="J7:K34" xr:uid="{00000000-0002-0000-0C00-000001000000}"/>
    <dataValidation allowBlank="1" showInputMessage="1" showErrorMessage="1" prompt="Enter Date in this column under this heading. Use heading filters to find specific entries" sqref="B7" xr:uid="{00000000-0002-0000-0C00-000002000000}"/>
    <dataValidation allowBlank="1" showInputMessage="1" showErrorMessage="1" prompt="adsfa" sqref="H2" xr:uid="{00000000-0002-0000-0C00-000003000000}"/>
    <dataValidation allowBlank="1" showErrorMessage="1" sqref="I2 A2:A1048576 F5:H6 B41:H1048576 B40:F40 R1:XFD7 E39:G39 F2:G3 Q1:Q4 M10:N11 L8:L11 P1:P6 L12:XFD38 I39:XFD1048576 M5:N7 C39 L1:L6 O3:O11 P8:XFD11 N1:O2 B8:B39 C35:F37 I35:K38 H35:H37" xr:uid="{00000000-0002-0000-0C00-000004000000}"/>
    <dataValidation allowBlank="1" showInputMessage="1" showErrorMessage="1" prompt="Use this worksheet to track hours worked in a work week. Enter Date and Times in TimeSheet table. Total Hours, Regular Hours and Overtime Hours are automatically calculated" sqref="A1" xr:uid="{00000000-0002-0000-0C00-000005000000}"/>
    <dataValidation allowBlank="1" showInputMessage="1" showErrorMessage="1" prompt="Enter Teacher and School details in cells below" sqref="B1" xr:uid="{00000000-0002-0000-0C00-000006000000}"/>
    <dataValidation allowBlank="1" showInputMessage="1" showErrorMessage="1" prompt="Enter Teacher Name and FTE in cells to the right" sqref="B2" xr:uid="{00000000-0002-0000-0C00-000007000000}"/>
    <dataValidation allowBlank="1" showInputMessage="1" showErrorMessage="1" prompt="Enter Teacher Name in this cell" sqref="C2" xr:uid="{00000000-0002-0000-0C00-000008000000}"/>
    <dataValidation allowBlank="1" showInputMessage="1" showErrorMessage="1" prompt="Enter Teacher's FTE in this cell" sqref="D2" xr:uid="{00000000-0002-0000-0C00-000009000000}"/>
    <dataValidation allowBlank="1" showInputMessage="1" showErrorMessage="1" prompt="Enter School Name in cell to the right" sqref="B3" xr:uid="{00000000-0002-0000-0C00-00000A000000}"/>
    <dataValidation allowBlank="1" showInputMessage="1" showErrorMessage="1" prompt="Enter School Name in this cell" sqref="C3" xr:uid="{00000000-0002-0000-0C00-00000B000000}"/>
    <dataValidation allowBlank="1" showInputMessage="1" showErrorMessage="1" prompt="Enter Total Assignable Hours in cell below" sqref="B5" xr:uid="{00000000-0002-0000-0C00-00000C000000}"/>
    <dataValidation allowBlank="1" showInputMessage="1" showErrorMessage="1" prompt="Total Assignable Hours Worked are automatically calculated in cell below" sqref="D5" xr:uid="{00000000-0002-0000-0C00-00000D000000}"/>
    <dataValidation allowBlank="1" showInputMessage="1" showErrorMessage="1" prompt="Regular Hours are automatically calculated in cell below" sqref="C5" xr:uid="{00000000-0002-0000-0C00-00000E000000}"/>
    <dataValidation allowBlank="1" showInputMessage="1" showErrorMessage="1" prompt="Enter Total Work Week Hours in this cell" sqref="B6" xr:uid="{00000000-0002-0000-0C00-00000F000000}"/>
    <dataValidation allowBlank="1" showInputMessage="1" showErrorMessage="1" prompt="Total Hours Worked are automatically calculated in this cell" sqref="C6:D6" xr:uid="{00000000-0002-0000-0C00-000010000000}"/>
    <dataValidation allowBlank="1" showInputMessage="1" showErrorMessage="1" prompt="Total Assignable Hours Worked to date automatically calculated in this cell." sqref="E6 I6" xr:uid="{00000000-0002-0000-0C00-000011000000}"/>
    <dataValidation allowBlank="1" showInputMessage="1" showErrorMessage="1" prompt="Total Assignable Hours Worked to date are automatically calculated in cell below" sqref="E5 I4" xr:uid="{00000000-0002-0000-0C00-000012000000}"/>
  </dataValidations>
  <hyperlinks>
    <hyperlink ref="I2" location="Summary!A1" display="Summary!A1" xr:uid="{00000000-0004-0000-0C00-000000000000}"/>
    <hyperlink ref="I2:I3" location="'Hours Summary'!A1" display="Return to Main" xr:uid="{00000000-0004-0000-0C00-000001000000}"/>
    <hyperlink ref="J2" location="'Mon-Day 1-S1'!Print_Titles" display="MON | Day 1 - Sem 1" xr:uid="{00000000-0004-0000-0C00-000002000000}"/>
    <hyperlink ref="J3" location="'Tue-Day 2-S1'!Print_Titles" display="TUE | Day 2 - Sem 1" xr:uid="{00000000-0004-0000-0C00-000003000000}"/>
    <hyperlink ref="J4" location="'Wed-Day 3-S1'!Print_Titles" display="WED | Day 3 - Sem 1" xr:uid="{00000000-0004-0000-0C00-000004000000}"/>
    <hyperlink ref="J5" location="'Thu-Day 4-S1'!Print_Titles" display="THU | Day 4 - Sem 1" xr:uid="{00000000-0004-0000-0C00-000005000000}"/>
    <hyperlink ref="J6" location="'Fri-Day 5-S1'!Print_Titles" display="FRI | Day 5 - Sem 1" xr:uid="{00000000-0004-0000-0C00-000006000000}"/>
    <hyperlink ref="M2" location="'Day 6'!A1" display="Day 6 - Sem 1" xr:uid="{00000000-0004-0000-0C00-000007000000}"/>
    <hyperlink ref="M3" location="'Early Dismissal 1'!A1" display="Early Out 1 - Sem 1" xr:uid="{00000000-0004-0000-0C00-000008000000}"/>
    <hyperlink ref="M4" location="'Early Dismissal 2'!A1" display="Early Out 2 - Sem 1" xr:uid="{00000000-0004-0000-0C00-000009000000}"/>
    <hyperlink ref="J2:K2" location="'Mon-Day 1'!A1" display="MON | Day 1 - Sem 1" xr:uid="{00000000-0004-0000-0C00-00000A000000}"/>
    <hyperlink ref="J3:K3" location="'Tue-Day 2'!A1" display="TUE | Day 2 - Sem 1" xr:uid="{00000000-0004-0000-0C00-00000B000000}"/>
    <hyperlink ref="J4:K4" location="'Wed-Day 3'!A1" display="WED | Day 3 - Sem 1" xr:uid="{00000000-0004-0000-0C00-00000C000000}"/>
    <hyperlink ref="J5:K5" location="'Thu-Day 4'!A1" display="THU | Day 4 - Sem 1" xr:uid="{00000000-0004-0000-0C00-00000D000000}"/>
    <hyperlink ref="J6:K6" location="'Fri-Day 5'!A1" display="FRI | Day 5 - Sem 1" xr:uid="{00000000-0004-0000-0C00-00000E000000}"/>
  </hyperlinks>
  <printOptions horizontalCentered="1"/>
  <pageMargins left="0.25" right="0.25" top="0.75" bottom="0.75" header="0.3" footer="0.3"/>
  <pageSetup scale="56" fitToHeight="0" orientation="landscape" r:id="rId1"/>
  <headerFooter differentFirst="1">
    <oddFooter>Page &amp;P of &amp;N</oddFooter>
  </headerFooter>
  <drawing r:id="rId2"/>
  <legacyDrawing r:id="rId3"/>
  <tableParts count="1">
    <tablePart r:id="rId4"/>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4"/>
    <pageSetUpPr fitToPage="1"/>
  </sheetPr>
  <dimension ref="B1:Q38"/>
  <sheetViews>
    <sheetView showGridLines="0" zoomScale="75" zoomScaleNormal="75" workbookViewId="0">
      <pane xSplit="14" ySplit="7" topLeftCell="O21" activePane="bottomRight" state="frozen"/>
      <selection activeCell="C8" sqref="C8"/>
      <selection pane="topRight" activeCell="C8" sqref="C8"/>
      <selection pane="bottomLeft" activeCell="C8" sqref="C8"/>
      <selection pane="bottomRight" activeCell="D2" sqref="D2"/>
    </sheetView>
  </sheetViews>
  <sheetFormatPr baseColWidth="10" defaultColWidth="9" defaultRowHeight="20.25" customHeight="1" x14ac:dyDescent="0.15"/>
  <cols>
    <col min="1" max="1" width="0.83203125" style="147" customWidth="1"/>
    <col min="2" max="2" width="21.1640625" style="147" customWidth="1"/>
    <col min="3" max="3" width="14.1640625" style="147" customWidth="1"/>
    <col min="4" max="4" width="20.1640625" style="147" customWidth="1"/>
    <col min="5" max="5" width="17.1640625" style="147" customWidth="1"/>
    <col min="6" max="6" width="16.1640625" style="147" customWidth="1"/>
    <col min="7" max="7" width="12.5" style="147" customWidth="1"/>
    <col min="8" max="8" width="15.83203125" style="147" customWidth="1"/>
    <col min="9" max="9" width="17.1640625" style="207" customWidth="1"/>
    <col min="10" max="10" width="12.1640625" style="147" customWidth="1"/>
    <col min="11" max="11" width="20.83203125" style="147" customWidth="1"/>
    <col min="12" max="12" width="13.1640625" style="147" customWidth="1"/>
    <col min="13" max="13" width="14.1640625" style="147" customWidth="1"/>
    <col min="14" max="14" width="10.1640625" style="147" customWidth="1"/>
    <col min="15" max="15" width="1.83203125" style="147" customWidth="1"/>
    <col min="16" max="16384" width="9" style="147"/>
  </cols>
  <sheetData>
    <row r="1" spans="2:17" ht="35.25" customHeight="1" thickTop="1" thickBot="1" x14ac:dyDescent="0.35">
      <c r="B1" s="443" t="s">
        <v>40</v>
      </c>
      <c r="C1" s="443"/>
      <c r="D1" s="443"/>
      <c r="E1" s="443"/>
      <c r="F1" s="443"/>
      <c r="G1" s="443"/>
      <c r="H1" s="443"/>
      <c r="I1" s="444"/>
      <c r="J1" s="423" t="s">
        <v>20</v>
      </c>
      <c r="K1" s="424"/>
      <c r="L1" s="206" t="s">
        <v>17</v>
      </c>
      <c r="M1" s="118" t="s">
        <v>20</v>
      </c>
      <c r="N1" s="206" t="s">
        <v>17</v>
      </c>
      <c r="O1" s="181"/>
    </row>
    <row r="2" spans="2:17" ht="46.5" customHeight="1" thickBot="1" x14ac:dyDescent="0.2">
      <c r="B2" s="205" t="s">
        <v>37</v>
      </c>
      <c r="C2" s="326" t="str">
        <f>'Hours Summary'!D1</f>
        <v>Type Teacher Name</v>
      </c>
      <c r="D2" s="329" t="str">
        <f>'Hours Summary'!G1</f>
        <v>Type FTE</v>
      </c>
      <c r="E2" s="327" t="s">
        <v>36</v>
      </c>
      <c r="F2" s="228" t="s">
        <v>55</v>
      </c>
      <c r="G2" s="203">
        <f>'Hours Summary'!G7</f>
        <v>0</v>
      </c>
      <c r="H2" s="439" t="s">
        <v>95</v>
      </c>
      <c r="I2" s="445" t="s">
        <v>22</v>
      </c>
      <c r="J2" s="425" t="s">
        <v>120</v>
      </c>
      <c r="K2" s="426"/>
      <c r="L2" s="202">
        <f>'Hours Summary'!C6+'Hours Summary'!D6</f>
        <v>0</v>
      </c>
      <c r="M2" s="201" t="s">
        <v>125</v>
      </c>
      <c r="N2" s="119">
        <f>'Hours Summary'!C11+'Hours Summary'!D11</f>
        <v>0</v>
      </c>
      <c r="O2" s="181"/>
    </row>
    <row r="3" spans="2:17" ht="46.5" customHeight="1" thickBot="1" x14ac:dyDescent="0.2">
      <c r="B3" s="200" t="s">
        <v>35</v>
      </c>
      <c r="C3" s="431" t="str">
        <f>'Hours Summary'!D2</f>
        <v>Type School Name</v>
      </c>
      <c r="D3" s="431"/>
      <c r="E3" s="432"/>
      <c r="F3" s="227" t="s">
        <v>56</v>
      </c>
      <c r="G3" s="198">
        <f>'Hours Summary'!G12</f>
        <v>0</v>
      </c>
      <c r="H3" s="440"/>
      <c r="I3" s="446"/>
      <c r="J3" s="427" t="s">
        <v>121</v>
      </c>
      <c r="K3" s="428"/>
      <c r="L3" s="197">
        <f>'Hours Summary'!C7+'Hours Summary'!D7</f>
        <v>0</v>
      </c>
      <c r="M3" s="196" t="s">
        <v>126</v>
      </c>
      <c r="N3" s="195">
        <f>'Hours Summary'!C12+'Hours Summary'!D12</f>
        <v>0</v>
      </c>
      <c r="O3" s="181"/>
    </row>
    <row r="4" spans="2:17" ht="78" customHeight="1" thickBot="1" x14ac:dyDescent="0.2">
      <c r="B4" s="194" t="s">
        <v>128</v>
      </c>
      <c r="C4" s="328" t="str">
        <f>'Hours Summary'!H3</f>
        <v>Typical Assign FTE</v>
      </c>
      <c r="D4" s="194" t="s">
        <v>86</v>
      </c>
      <c r="E4" s="193">
        <f>IFERROR(D2*1200,0)</f>
        <v>0</v>
      </c>
      <c r="F4" s="194" t="s">
        <v>116</v>
      </c>
      <c r="G4" s="193">
        <f>August!B6</f>
        <v>0</v>
      </c>
      <c r="H4" s="226"/>
      <c r="I4" s="447" t="s">
        <v>39</v>
      </c>
      <c r="J4" s="429" t="s">
        <v>122</v>
      </c>
      <c r="K4" s="430"/>
      <c r="L4" s="191">
        <f>'Hours Summary'!C8+'Hours Summary'!D8</f>
        <v>0</v>
      </c>
      <c r="M4" s="190" t="s">
        <v>127</v>
      </c>
      <c r="N4" s="189">
        <f>'Hours Summary'!C13+'Hours Summary'!D13</f>
        <v>0</v>
      </c>
      <c r="O4" s="181"/>
    </row>
    <row r="5" spans="2:17" ht="76.5" customHeight="1" thickBot="1" x14ac:dyDescent="0.25">
      <c r="B5" s="295" t="s">
        <v>115</v>
      </c>
      <c r="C5" s="297" t="s">
        <v>104</v>
      </c>
      <c r="D5" s="299" t="s">
        <v>114</v>
      </c>
      <c r="E5" s="120" t="s">
        <v>69</v>
      </c>
      <c r="F5" s="187"/>
      <c r="G5" s="187"/>
      <c r="H5" s="226"/>
      <c r="I5" s="448"/>
      <c r="J5" s="433" t="s">
        <v>123</v>
      </c>
      <c r="K5" s="434"/>
      <c r="L5" s="188">
        <f>'Hours Summary'!C9+'Hours Summary'!D9</f>
        <v>0</v>
      </c>
      <c r="M5" s="284"/>
      <c r="N5" s="181"/>
      <c r="O5" s="181"/>
    </row>
    <row r="6" spans="2:17" ht="28.5" customHeight="1" thickBot="1" x14ac:dyDescent="0.25">
      <c r="B6" s="296">
        <f>G4-D6</f>
        <v>0</v>
      </c>
      <c r="C6" s="298">
        <f>SUM(I8:I37)/60</f>
        <v>0</v>
      </c>
      <c r="D6" s="300">
        <f>SUM(K8:K37)/60</f>
        <v>0</v>
      </c>
      <c r="E6" s="132">
        <f>August!E6+D6</f>
        <v>0</v>
      </c>
      <c r="F6" s="187"/>
      <c r="G6" s="187"/>
      <c r="H6" s="226"/>
      <c r="I6" s="225">
        <f>August!B6-E6</f>
        <v>0</v>
      </c>
      <c r="J6" s="435" t="s">
        <v>124</v>
      </c>
      <c r="K6" s="436"/>
      <c r="L6" s="186">
        <f>'Hours Summary'!C10+'Hours Summary'!D10</f>
        <v>0</v>
      </c>
      <c r="M6" s="181"/>
      <c r="N6" s="181"/>
      <c r="O6" s="181"/>
    </row>
    <row r="7" spans="2:17" ht="89.25" customHeight="1" thickTop="1" x14ac:dyDescent="0.15">
      <c r="B7" s="224" t="s">
        <v>34</v>
      </c>
      <c r="C7" s="184" t="s">
        <v>58</v>
      </c>
      <c r="D7" s="184" t="s">
        <v>110</v>
      </c>
      <c r="E7" s="184" t="s">
        <v>105</v>
      </c>
      <c r="F7" s="184" t="s">
        <v>59</v>
      </c>
      <c r="G7" s="183" t="s">
        <v>66</v>
      </c>
      <c r="H7" s="182" t="s">
        <v>60</v>
      </c>
      <c r="I7" s="307" t="s">
        <v>106</v>
      </c>
      <c r="J7" s="308" t="s">
        <v>67</v>
      </c>
      <c r="K7" s="285" t="s">
        <v>68</v>
      </c>
      <c r="L7" s="181"/>
      <c r="M7" s="181"/>
      <c r="N7" s="181"/>
      <c r="O7" s="181"/>
      <c r="P7" s="180"/>
      <c r="Q7" s="180"/>
    </row>
    <row r="8" spans="2:17" ht="20" x14ac:dyDescent="0.15">
      <c r="B8" s="179">
        <v>43709</v>
      </c>
      <c r="C8" s="217"/>
      <c r="D8" s="217"/>
      <c r="E8" s="217"/>
      <c r="F8" s="217"/>
      <c r="G8" s="216"/>
      <c r="H8" s="215"/>
      <c r="I8" s="305">
        <f t="shared" ref="I8:I37" si="0">E8</f>
        <v>0</v>
      </c>
      <c r="J8" s="166">
        <f t="shared" ref="J8:J37" si="1">IFERROR(C8+D8+F8+H8,0)</f>
        <v>0</v>
      </c>
      <c r="K8" s="286">
        <f t="shared" ref="K8:K37" si="2">IFERROR(J8/60,0)</f>
        <v>0</v>
      </c>
      <c r="L8" s="180"/>
      <c r="M8" s="180"/>
      <c r="N8" s="180"/>
      <c r="O8" s="180"/>
    </row>
    <row r="9" spans="2:17" ht="28" x14ac:dyDescent="0.15">
      <c r="B9" s="179">
        <v>43710</v>
      </c>
      <c r="C9" s="217"/>
      <c r="D9" s="217"/>
      <c r="E9" s="217"/>
      <c r="F9" s="217"/>
      <c r="G9" s="223" t="s">
        <v>92</v>
      </c>
      <c r="H9" s="215"/>
      <c r="I9" s="305">
        <f t="shared" si="0"/>
        <v>0</v>
      </c>
      <c r="J9" s="166">
        <f t="shared" si="1"/>
        <v>0</v>
      </c>
      <c r="K9" s="286">
        <f t="shared" si="2"/>
        <v>0</v>
      </c>
    </row>
    <row r="10" spans="2:17" ht="20" x14ac:dyDescent="0.15">
      <c r="B10" s="162">
        <v>43711</v>
      </c>
      <c r="C10" s="222"/>
      <c r="D10" s="222"/>
      <c r="E10" s="222"/>
      <c r="F10" s="222"/>
      <c r="G10" s="219"/>
      <c r="H10" s="218"/>
      <c r="I10" s="305">
        <f t="shared" si="0"/>
        <v>0</v>
      </c>
      <c r="J10" s="166">
        <f t="shared" si="1"/>
        <v>0</v>
      </c>
      <c r="K10" s="286">
        <f t="shared" si="2"/>
        <v>0</v>
      </c>
    </row>
    <row r="11" spans="2:17" ht="20" x14ac:dyDescent="0.15">
      <c r="B11" s="162">
        <v>43712</v>
      </c>
      <c r="C11" s="222"/>
      <c r="D11" s="222"/>
      <c r="E11" s="222"/>
      <c r="F11" s="222"/>
      <c r="G11" s="219"/>
      <c r="H11" s="218"/>
      <c r="I11" s="305">
        <f t="shared" si="0"/>
        <v>0</v>
      </c>
      <c r="J11" s="166">
        <f t="shared" si="1"/>
        <v>0</v>
      </c>
      <c r="K11" s="286">
        <f t="shared" si="2"/>
        <v>0</v>
      </c>
    </row>
    <row r="12" spans="2:17" ht="20" x14ac:dyDescent="0.15">
      <c r="B12" s="162">
        <v>43713</v>
      </c>
      <c r="C12" s="221"/>
      <c r="D12" s="221"/>
      <c r="E12" s="221"/>
      <c r="F12" s="221"/>
      <c r="G12" s="219"/>
      <c r="H12" s="218"/>
      <c r="I12" s="305">
        <f t="shared" si="0"/>
        <v>0</v>
      </c>
      <c r="J12" s="166">
        <f t="shared" si="1"/>
        <v>0</v>
      </c>
      <c r="K12" s="286">
        <f t="shared" si="2"/>
        <v>0</v>
      </c>
    </row>
    <row r="13" spans="2:17" ht="20" x14ac:dyDescent="0.15">
      <c r="B13" s="162">
        <v>43714</v>
      </c>
      <c r="C13" s="220"/>
      <c r="D13" s="220"/>
      <c r="E13" s="220"/>
      <c r="F13" s="220"/>
      <c r="G13" s="219"/>
      <c r="H13" s="218"/>
      <c r="I13" s="305">
        <f t="shared" si="0"/>
        <v>0</v>
      </c>
      <c r="J13" s="166">
        <f t="shared" si="1"/>
        <v>0</v>
      </c>
      <c r="K13" s="286">
        <f t="shared" si="2"/>
        <v>0</v>
      </c>
    </row>
    <row r="14" spans="2:17" ht="20" x14ac:dyDescent="0.15">
      <c r="B14" s="179">
        <v>43715</v>
      </c>
      <c r="C14" s="217"/>
      <c r="D14" s="217"/>
      <c r="E14" s="217"/>
      <c r="F14" s="217"/>
      <c r="G14" s="216"/>
      <c r="H14" s="215"/>
      <c r="I14" s="305">
        <f t="shared" si="0"/>
        <v>0</v>
      </c>
      <c r="J14" s="166">
        <f t="shared" si="1"/>
        <v>0</v>
      </c>
      <c r="K14" s="286">
        <f t="shared" si="2"/>
        <v>0</v>
      </c>
    </row>
    <row r="15" spans="2:17" ht="20" x14ac:dyDescent="0.15">
      <c r="B15" s="179">
        <v>43716</v>
      </c>
      <c r="C15" s="217"/>
      <c r="D15" s="217"/>
      <c r="E15" s="217"/>
      <c r="F15" s="217"/>
      <c r="G15" s="216"/>
      <c r="H15" s="215"/>
      <c r="I15" s="305">
        <f t="shared" si="0"/>
        <v>0</v>
      </c>
      <c r="J15" s="166">
        <f t="shared" si="1"/>
        <v>0</v>
      </c>
      <c r="K15" s="286">
        <f t="shared" si="2"/>
        <v>0</v>
      </c>
    </row>
    <row r="16" spans="2:17" ht="20" x14ac:dyDescent="0.15">
      <c r="B16" s="162">
        <v>43717</v>
      </c>
      <c r="C16" s="222"/>
      <c r="D16" s="222"/>
      <c r="E16" s="222"/>
      <c r="F16" s="222"/>
      <c r="G16" s="219"/>
      <c r="H16" s="218"/>
      <c r="I16" s="305">
        <f t="shared" si="0"/>
        <v>0</v>
      </c>
      <c r="J16" s="166">
        <f t="shared" si="1"/>
        <v>0</v>
      </c>
      <c r="K16" s="286">
        <f t="shared" si="2"/>
        <v>0</v>
      </c>
    </row>
    <row r="17" spans="2:11" ht="20" x14ac:dyDescent="0.15">
      <c r="B17" s="162">
        <v>43718</v>
      </c>
      <c r="C17" s="220"/>
      <c r="D17" s="220"/>
      <c r="E17" s="220"/>
      <c r="F17" s="220"/>
      <c r="G17" s="219"/>
      <c r="H17" s="218"/>
      <c r="I17" s="305">
        <f t="shared" si="0"/>
        <v>0</v>
      </c>
      <c r="J17" s="166">
        <f t="shared" si="1"/>
        <v>0</v>
      </c>
      <c r="K17" s="286">
        <f t="shared" si="2"/>
        <v>0</v>
      </c>
    </row>
    <row r="18" spans="2:11" ht="20" x14ac:dyDescent="0.15">
      <c r="B18" s="162">
        <v>43719</v>
      </c>
      <c r="C18" s="220"/>
      <c r="D18" s="220"/>
      <c r="E18" s="220"/>
      <c r="F18" s="220"/>
      <c r="G18" s="219"/>
      <c r="H18" s="218"/>
      <c r="I18" s="305">
        <f t="shared" si="0"/>
        <v>0</v>
      </c>
      <c r="J18" s="166">
        <f t="shared" si="1"/>
        <v>0</v>
      </c>
      <c r="K18" s="286">
        <f t="shared" si="2"/>
        <v>0</v>
      </c>
    </row>
    <row r="19" spans="2:11" ht="20" x14ac:dyDescent="0.15">
      <c r="B19" s="162">
        <v>43720</v>
      </c>
      <c r="C19" s="220"/>
      <c r="D19" s="220"/>
      <c r="E19" s="220"/>
      <c r="F19" s="220"/>
      <c r="G19" s="219"/>
      <c r="H19" s="218"/>
      <c r="I19" s="305">
        <f t="shared" si="0"/>
        <v>0</v>
      </c>
      <c r="J19" s="166">
        <f t="shared" si="1"/>
        <v>0</v>
      </c>
      <c r="K19" s="286">
        <f t="shared" si="2"/>
        <v>0</v>
      </c>
    </row>
    <row r="20" spans="2:11" ht="20" x14ac:dyDescent="0.15">
      <c r="B20" s="162">
        <v>43721</v>
      </c>
      <c r="C20" s="220"/>
      <c r="D20" s="220"/>
      <c r="E20" s="220"/>
      <c r="F20" s="220"/>
      <c r="G20" s="219"/>
      <c r="H20" s="218"/>
      <c r="I20" s="305">
        <f t="shared" si="0"/>
        <v>0</v>
      </c>
      <c r="J20" s="166">
        <f t="shared" si="1"/>
        <v>0</v>
      </c>
      <c r="K20" s="286">
        <f t="shared" si="2"/>
        <v>0</v>
      </c>
    </row>
    <row r="21" spans="2:11" ht="20" x14ac:dyDescent="0.15">
      <c r="B21" s="179">
        <v>43722</v>
      </c>
      <c r="C21" s="217"/>
      <c r="D21" s="217"/>
      <c r="E21" s="217"/>
      <c r="F21" s="217"/>
      <c r="G21" s="216"/>
      <c r="H21" s="215"/>
      <c r="I21" s="305">
        <f t="shared" si="0"/>
        <v>0</v>
      </c>
      <c r="J21" s="166">
        <f t="shared" si="1"/>
        <v>0</v>
      </c>
      <c r="K21" s="286">
        <f t="shared" si="2"/>
        <v>0</v>
      </c>
    </row>
    <row r="22" spans="2:11" ht="20" x14ac:dyDescent="0.15">
      <c r="B22" s="179">
        <v>43723</v>
      </c>
      <c r="C22" s="217"/>
      <c r="D22" s="217"/>
      <c r="E22" s="217"/>
      <c r="F22" s="217"/>
      <c r="G22" s="216"/>
      <c r="H22" s="215"/>
      <c r="I22" s="305">
        <f t="shared" si="0"/>
        <v>0</v>
      </c>
      <c r="J22" s="166">
        <f t="shared" si="1"/>
        <v>0</v>
      </c>
      <c r="K22" s="286">
        <f t="shared" si="2"/>
        <v>0</v>
      </c>
    </row>
    <row r="23" spans="2:11" ht="20" x14ac:dyDescent="0.15">
      <c r="B23" s="162">
        <v>43724</v>
      </c>
      <c r="C23" s="222"/>
      <c r="D23" s="222"/>
      <c r="E23" s="222"/>
      <c r="F23" s="222"/>
      <c r="G23" s="219"/>
      <c r="H23" s="218"/>
      <c r="I23" s="305">
        <f t="shared" si="0"/>
        <v>0</v>
      </c>
      <c r="J23" s="166">
        <f t="shared" si="1"/>
        <v>0</v>
      </c>
      <c r="K23" s="286">
        <f t="shared" si="2"/>
        <v>0</v>
      </c>
    </row>
    <row r="24" spans="2:11" ht="20" x14ac:dyDescent="0.15">
      <c r="B24" s="162">
        <v>43725</v>
      </c>
      <c r="C24" s="220"/>
      <c r="D24" s="220"/>
      <c r="E24" s="220"/>
      <c r="F24" s="220"/>
      <c r="G24" s="219"/>
      <c r="H24" s="218"/>
      <c r="I24" s="305">
        <f t="shared" si="0"/>
        <v>0</v>
      </c>
      <c r="J24" s="166">
        <f t="shared" si="1"/>
        <v>0</v>
      </c>
      <c r="K24" s="286">
        <f t="shared" si="2"/>
        <v>0</v>
      </c>
    </row>
    <row r="25" spans="2:11" ht="20" x14ac:dyDescent="0.15">
      <c r="B25" s="162">
        <v>43726</v>
      </c>
      <c r="C25" s="220"/>
      <c r="D25" s="220"/>
      <c r="E25" s="220"/>
      <c r="F25" s="220"/>
      <c r="G25" s="219"/>
      <c r="H25" s="218"/>
      <c r="I25" s="305">
        <f t="shared" si="0"/>
        <v>0</v>
      </c>
      <c r="J25" s="166">
        <f t="shared" si="1"/>
        <v>0</v>
      </c>
      <c r="K25" s="286">
        <f t="shared" si="2"/>
        <v>0</v>
      </c>
    </row>
    <row r="26" spans="2:11" ht="20" x14ac:dyDescent="0.15">
      <c r="B26" s="162">
        <v>43727</v>
      </c>
      <c r="C26" s="220"/>
      <c r="D26" s="220"/>
      <c r="E26" s="220"/>
      <c r="F26" s="220"/>
      <c r="G26" s="219"/>
      <c r="H26" s="218"/>
      <c r="I26" s="305">
        <f t="shared" si="0"/>
        <v>0</v>
      </c>
      <c r="J26" s="166">
        <f t="shared" si="1"/>
        <v>0</v>
      </c>
      <c r="K26" s="286">
        <f t="shared" si="2"/>
        <v>0</v>
      </c>
    </row>
    <row r="27" spans="2:11" ht="20" x14ac:dyDescent="0.15">
      <c r="B27" s="162">
        <v>43728</v>
      </c>
      <c r="C27" s="220"/>
      <c r="D27" s="220"/>
      <c r="E27" s="220"/>
      <c r="F27" s="220"/>
      <c r="G27" s="219"/>
      <c r="H27" s="218"/>
      <c r="I27" s="305">
        <f t="shared" si="0"/>
        <v>0</v>
      </c>
      <c r="J27" s="166">
        <f t="shared" si="1"/>
        <v>0</v>
      </c>
      <c r="K27" s="286">
        <f t="shared" si="2"/>
        <v>0</v>
      </c>
    </row>
    <row r="28" spans="2:11" ht="20" x14ac:dyDescent="0.15">
      <c r="B28" s="179">
        <v>43729</v>
      </c>
      <c r="C28" s="217"/>
      <c r="D28" s="217"/>
      <c r="E28" s="217"/>
      <c r="F28" s="217"/>
      <c r="G28" s="216"/>
      <c r="H28" s="215"/>
      <c r="I28" s="305">
        <f t="shared" si="0"/>
        <v>0</v>
      </c>
      <c r="J28" s="166">
        <f t="shared" si="1"/>
        <v>0</v>
      </c>
      <c r="K28" s="286">
        <f t="shared" si="2"/>
        <v>0</v>
      </c>
    </row>
    <row r="29" spans="2:11" ht="20" x14ac:dyDescent="0.15">
      <c r="B29" s="179">
        <v>43730</v>
      </c>
      <c r="C29" s="217"/>
      <c r="D29" s="217"/>
      <c r="E29" s="217"/>
      <c r="F29" s="217"/>
      <c r="G29" s="216"/>
      <c r="H29" s="215"/>
      <c r="I29" s="305">
        <f t="shared" si="0"/>
        <v>0</v>
      </c>
      <c r="J29" s="166">
        <f t="shared" si="1"/>
        <v>0</v>
      </c>
      <c r="K29" s="286">
        <f t="shared" si="2"/>
        <v>0</v>
      </c>
    </row>
    <row r="30" spans="2:11" ht="20" x14ac:dyDescent="0.15">
      <c r="B30" s="162">
        <v>43731</v>
      </c>
      <c r="C30" s="220"/>
      <c r="D30" s="220"/>
      <c r="E30" s="220"/>
      <c r="F30" s="220"/>
      <c r="G30" s="219"/>
      <c r="H30" s="218"/>
      <c r="I30" s="305">
        <f t="shared" si="0"/>
        <v>0</v>
      </c>
      <c r="J30" s="166">
        <f t="shared" si="1"/>
        <v>0</v>
      </c>
      <c r="K30" s="286">
        <f t="shared" si="2"/>
        <v>0</v>
      </c>
    </row>
    <row r="31" spans="2:11" ht="20" x14ac:dyDescent="0.15">
      <c r="B31" s="162">
        <v>43732</v>
      </c>
      <c r="C31" s="220"/>
      <c r="D31" s="220"/>
      <c r="E31" s="220"/>
      <c r="F31" s="220"/>
      <c r="G31" s="219"/>
      <c r="H31" s="218"/>
      <c r="I31" s="305">
        <f t="shared" si="0"/>
        <v>0</v>
      </c>
      <c r="J31" s="166">
        <f t="shared" si="1"/>
        <v>0</v>
      </c>
      <c r="K31" s="286">
        <f t="shared" si="2"/>
        <v>0</v>
      </c>
    </row>
    <row r="32" spans="2:11" ht="20" x14ac:dyDescent="0.15">
      <c r="B32" s="162">
        <v>43733</v>
      </c>
      <c r="C32" s="220"/>
      <c r="D32" s="220"/>
      <c r="E32" s="220"/>
      <c r="F32" s="220"/>
      <c r="G32" s="219"/>
      <c r="H32" s="218"/>
      <c r="I32" s="305">
        <f t="shared" si="0"/>
        <v>0</v>
      </c>
      <c r="J32" s="166">
        <f t="shared" si="1"/>
        <v>0</v>
      </c>
      <c r="K32" s="286">
        <f t="shared" si="2"/>
        <v>0</v>
      </c>
    </row>
    <row r="33" spans="2:11" ht="20" x14ac:dyDescent="0.15">
      <c r="B33" s="162">
        <v>43734</v>
      </c>
      <c r="C33" s="220"/>
      <c r="D33" s="220"/>
      <c r="E33" s="220"/>
      <c r="F33" s="220"/>
      <c r="G33" s="219"/>
      <c r="H33" s="218"/>
      <c r="I33" s="305">
        <f t="shared" si="0"/>
        <v>0</v>
      </c>
      <c r="J33" s="166">
        <f t="shared" si="1"/>
        <v>0</v>
      </c>
      <c r="K33" s="286">
        <f t="shared" si="2"/>
        <v>0</v>
      </c>
    </row>
    <row r="34" spans="2:11" ht="20" x14ac:dyDescent="0.15">
      <c r="B34" s="162">
        <v>43735</v>
      </c>
      <c r="C34" s="220"/>
      <c r="D34" s="220"/>
      <c r="E34" s="220"/>
      <c r="F34" s="220"/>
      <c r="G34" s="219"/>
      <c r="H34" s="218"/>
      <c r="I34" s="305">
        <f t="shared" si="0"/>
        <v>0</v>
      </c>
      <c r="J34" s="166">
        <f t="shared" si="1"/>
        <v>0</v>
      </c>
      <c r="K34" s="286">
        <f t="shared" si="2"/>
        <v>0</v>
      </c>
    </row>
    <row r="35" spans="2:11" ht="20" x14ac:dyDescent="0.15">
      <c r="B35" s="179">
        <v>43736</v>
      </c>
      <c r="C35" s="217"/>
      <c r="D35" s="217"/>
      <c r="E35" s="217"/>
      <c r="F35" s="217"/>
      <c r="G35" s="216"/>
      <c r="H35" s="215"/>
      <c r="I35" s="305">
        <f t="shared" si="0"/>
        <v>0</v>
      </c>
      <c r="J35" s="166">
        <f t="shared" si="1"/>
        <v>0</v>
      </c>
      <c r="K35" s="286">
        <f t="shared" si="2"/>
        <v>0</v>
      </c>
    </row>
    <row r="36" spans="2:11" ht="20" x14ac:dyDescent="0.15">
      <c r="B36" s="179">
        <v>43737</v>
      </c>
      <c r="C36" s="217"/>
      <c r="D36" s="217"/>
      <c r="E36" s="217"/>
      <c r="F36" s="217"/>
      <c r="G36" s="216"/>
      <c r="H36" s="215"/>
      <c r="I36" s="305">
        <f t="shared" si="0"/>
        <v>0</v>
      </c>
      <c r="J36" s="166">
        <f t="shared" si="1"/>
        <v>0</v>
      </c>
      <c r="K36" s="286">
        <f t="shared" si="2"/>
        <v>0</v>
      </c>
    </row>
    <row r="37" spans="2:11" ht="21" thickBot="1" x14ac:dyDescent="0.2">
      <c r="B37" s="162">
        <v>43738</v>
      </c>
      <c r="C37" s="238"/>
      <c r="D37" s="238"/>
      <c r="E37" s="238"/>
      <c r="F37" s="238"/>
      <c r="G37" s="248"/>
      <c r="H37" s="247"/>
      <c r="I37" s="306">
        <f t="shared" si="0"/>
        <v>0</v>
      </c>
      <c r="J37" s="302">
        <f t="shared" si="1"/>
        <v>0</v>
      </c>
      <c r="K37" s="287">
        <f t="shared" si="2"/>
        <v>0</v>
      </c>
    </row>
    <row r="38" spans="2:11" ht="20.25" customHeight="1" thickTop="1" x14ac:dyDescent="0.2">
      <c r="B38" s="209"/>
      <c r="C38" s="209"/>
      <c r="D38" s="209"/>
      <c r="E38" s="209"/>
      <c r="F38" s="209"/>
      <c r="G38" s="209"/>
      <c r="H38" s="209"/>
      <c r="I38" s="208"/>
    </row>
  </sheetData>
  <sheetProtection formatColumns="0"/>
  <mergeCells count="11">
    <mergeCell ref="J5:K5"/>
    <mergeCell ref="J6:K6"/>
    <mergeCell ref="I2:I3"/>
    <mergeCell ref="H2:H3"/>
    <mergeCell ref="I4:I5"/>
    <mergeCell ref="B1:I1"/>
    <mergeCell ref="J1:K1"/>
    <mergeCell ref="J2:K2"/>
    <mergeCell ref="J3:K3"/>
    <mergeCell ref="J4:K4"/>
    <mergeCell ref="C3:E3"/>
  </mergeCells>
  <dataValidations count="19">
    <dataValidation allowBlank="1" showInputMessage="1" showErrorMessage="1" prompt="adsfa" sqref="H2" xr:uid="{00000000-0002-0000-0D00-000000000000}"/>
    <dataValidation allowBlank="1" showInputMessage="1" showErrorMessage="1" prompt="Total Assignable Hours Worked to date are automatically calculated in cell below" sqref="I4 E5" xr:uid="{00000000-0002-0000-0D00-000001000000}"/>
    <dataValidation allowBlank="1" showInputMessage="1" showErrorMessage="1" prompt="Total Assignable Hours Worked to date automatically calculated in this cell." sqref="I6 E6" xr:uid="{00000000-0002-0000-0D00-000002000000}"/>
    <dataValidation allowBlank="1" showInputMessage="1" showErrorMessage="1" prompt="Assigned Hours Worked are automatically calculated in this column under this heading." sqref="J7:K7" xr:uid="{00000000-0002-0000-0D00-000003000000}"/>
    <dataValidation allowBlank="1" showInputMessage="1" showErrorMessage="1" prompt="Enter Assigned Time After School in this column under this heading." sqref="H7 I8:I34" xr:uid="{00000000-0002-0000-0D00-000004000000}"/>
    <dataValidation allowBlank="1" showInputMessage="1" showErrorMessage="1" prompt="Enter Date in this column under this heading. Use heading filters to find specific entries" sqref="B7" xr:uid="{00000000-0002-0000-0D00-000005000000}"/>
    <dataValidation allowBlank="1" showInputMessage="1" showErrorMessage="1" prompt="Total Hours Worked are automatically calculated in this cell" sqref="C6:D6" xr:uid="{00000000-0002-0000-0D00-000006000000}"/>
    <dataValidation allowBlank="1" showInputMessage="1" showErrorMessage="1" prompt="Enter Total Work Week Hours in this cell" sqref="B6" xr:uid="{00000000-0002-0000-0D00-000007000000}"/>
    <dataValidation allowBlank="1" showInputMessage="1" showErrorMessage="1" prompt="Regular Hours are automatically calculated in cell below" sqref="C5" xr:uid="{00000000-0002-0000-0D00-000008000000}"/>
    <dataValidation allowBlank="1" showInputMessage="1" showErrorMessage="1" prompt="Total Assignable Hours Worked are automatically calculated in cell below" sqref="D5" xr:uid="{00000000-0002-0000-0D00-000009000000}"/>
    <dataValidation allowBlank="1" showInputMessage="1" showErrorMessage="1" prompt="Enter Total Assignable Hours in cell below" sqref="B5" xr:uid="{00000000-0002-0000-0D00-00000A000000}"/>
    <dataValidation allowBlank="1" showInputMessage="1" showErrorMessage="1" prompt="Enter School Name in this cell" sqref="C3" xr:uid="{00000000-0002-0000-0D00-00000B000000}"/>
    <dataValidation allowBlank="1" showInputMessage="1" showErrorMessage="1" prompt="Enter School Name in cell to the right" sqref="B3" xr:uid="{00000000-0002-0000-0D00-00000C000000}"/>
    <dataValidation allowBlank="1" showInputMessage="1" showErrorMessage="1" prompt="Enter Teacher's FTE in this cell" sqref="D2" xr:uid="{00000000-0002-0000-0D00-00000D000000}"/>
    <dataValidation allowBlank="1" showInputMessage="1" showErrorMessage="1" prompt="Enter Teacher Name in this cell" sqref="C2" xr:uid="{00000000-0002-0000-0D00-00000E000000}"/>
    <dataValidation allowBlank="1" showInputMessage="1" showErrorMessage="1" prompt="Enter Teacher Name and FTE in cells to the right" sqref="B2" xr:uid="{00000000-0002-0000-0D00-00000F000000}"/>
    <dataValidation allowBlank="1" showInputMessage="1" showErrorMessage="1" prompt="Enter Teacher and School details in cells below" sqref="B1" xr:uid="{00000000-0002-0000-0D00-000010000000}"/>
    <dataValidation allowBlank="1" showInputMessage="1" showErrorMessage="1" prompt="Use this worksheet to track hours worked in a work week. Enter Date and Times in TimeSheet table. Total Hours, Regular Hours and Overtime Hours are automatically calculated" sqref="A1" xr:uid="{00000000-0002-0000-0D00-000011000000}"/>
    <dataValidation allowBlank="1" showErrorMessage="1" sqref="A2:A1048576 F5:G6 I2 M5:N7 B38:XFD1048576 I35:I37 F2:G3 P7:Q7 P1:XFD6 R7:XFD37 J8:Q37 O3:O7 H14:H16 H21:H23 H28:H29 H35:H36 L1:L6 N1:O2 H8:H12 B8:F37" xr:uid="{00000000-0002-0000-0D00-000012000000}"/>
  </dataValidations>
  <hyperlinks>
    <hyperlink ref="I2" location="Summary!A1" display="Summary!A1" xr:uid="{00000000-0004-0000-0D00-000000000000}"/>
    <hyperlink ref="I2:I3" location="'Hours Summary'!A1" display="Return to Main" xr:uid="{00000000-0004-0000-0D00-000001000000}"/>
    <hyperlink ref="J2" location="'Mon-Day 1-S1'!Print_Titles" display="MON | Day 1 - Sem 1" xr:uid="{00000000-0004-0000-0D00-000002000000}"/>
    <hyperlink ref="J3" location="'Tue-Day 2-S1'!Print_Titles" display="TUE | Day 2 - Sem 1" xr:uid="{00000000-0004-0000-0D00-000003000000}"/>
    <hyperlink ref="J4" location="'Wed-Day 3-S1'!Print_Titles" display="WED | Day 3 - Sem 1" xr:uid="{00000000-0004-0000-0D00-000004000000}"/>
    <hyperlink ref="J5" location="'Thu-Day 4-S1'!Print_Titles" display="THU | Day 4 - Sem 1" xr:uid="{00000000-0004-0000-0D00-000005000000}"/>
    <hyperlink ref="J6" location="'Fri-Day 5-S1'!Print_Titles" display="FRI | Day 5 - Sem 1" xr:uid="{00000000-0004-0000-0D00-000006000000}"/>
    <hyperlink ref="M2" location="'Day 6'!A1" display="Day 6 - Sem 1" xr:uid="{00000000-0004-0000-0D00-000007000000}"/>
    <hyperlink ref="M3" location="'Early Dismissal 1'!A1" display="Early Out 1 - Sem 1" xr:uid="{00000000-0004-0000-0D00-000008000000}"/>
    <hyperlink ref="M4" location="'Early Dismissal 2'!A1" display="Early Out 2 - Sem 1" xr:uid="{00000000-0004-0000-0D00-000009000000}"/>
    <hyperlink ref="J2:K2" location="'Mon-Day 1'!A1" display="MON | Day 1 - Sem 1" xr:uid="{00000000-0004-0000-0D00-00000A000000}"/>
    <hyperlink ref="J3:K3" location="'Tue-Day 2'!A1" display="TUE | Day 2 - Sem 1" xr:uid="{00000000-0004-0000-0D00-00000B000000}"/>
    <hyperlink ref="J4:K4" location="'Wed-Day 3'!A1" display="WED | Day 3 - Sem 1" xr:uid="{00000000-0004-0000-0D00-00000C000000}"/>
    <hyperlink ref="J5:K5" location="'Thu-Day 4'!A1" display="THU | Day 4 - Sem 1" xr:uid="{00000000-0004-0000-0D00-00000D000000}"/>
    <hyperlink ref="J6:K6" location="'Fri-Day 5'!A1" display="FRI | Day 5 - Sem 1" xr:uid="{00000000-0004-0000-0D00-00000E000000}"/>
  </hyperlinks>
  <printOptions horizontalCentered="1"/>
  <pageMargins left="0.25" right="0.25" top="0.75" bottom="0.75" header="0.3" footer="0.3"/>
  <pageSetup scale="87" fitToHeight="0" orientation="landscape" r:id="rId1"/>
  <headerFooter differentFirst="1">
    <oddFooter>Page &amp;P of &amp;N</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lorScale" priority="1" id="{88BF2D35-E746-4511-BF5A-F5DD74F55A22}">
            <x14:colorScale>
              <x14:cfvo type="formula">
                <xm:f>August!$B$6*0.5</xm:f>
              </x14:cfvo>
              <x14:cfvo type="formula">
                <xm:f>August!$B$6*0.67</xm:f>
              </x14:cfvo>
              <x14:cfvo type="formula">
                <xm:f>August!$B$6*0.83</xm:f>
              </x14:cfvo>
              <x14:color rgb="FF00B050"/>
              <x14:color rgb="FFFFEB84"/>
              <x14:color rgb="FFFF0000"/>
            </x14:colorScale>
          </x14:cfRule>
          <xm:sqref>E6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4"/>
    <pageSetUpPr fitToPage="1"/>
  </sheetPr>
  <dimension ref="B1:Q39"/>
  <sheetViews>
    <sheetView showGridLines="0" zoomScale="75" zoomScaleNormal="75" workbookViewId="0">
      <pane xSplit="14" ySplit="7" topLeftCell="V8" activePane="bottomRight" state="frozen"/>
      <selection activeCell="C8" sqref="C8"/>
      <selection pane="topRight" activeCell="C8" sqref="C8"/>
      <selection pane="bottomLeft" activeCell="C8" sqref="C8"/>
      <selection pane="bottomRight" activeCell="D2" sqref="D2"/>
    </sheetView>
  </sheetViews>
  <sheetFormatPr baseColWidth="10" defaultColWidth="9" defaultRowHeight="20.25" customHeight="1" x14ac:dyDescent="0.15"/>
  <cols>
    <col min="1" max="1" width="0.83203125" style="147" customWidth="1"/>
    <col min="2" max="2" width="21.1640625" style="147" customWidth="1"/>
    <col min="3" max="3" width="14.5" style="147" customWidth="1"/>
    <col min="4" max="4" width="20" style="147" customWidth="1"/>
    <col min="5" max="5" width="17.1640625" style="147" customWidth="1"/>
    <col min="6" max="6" width="16.1640625" style="147" customWidth="1"/>
    <col min="7" max="7" width="12.5" style="147" customWidth="1"/>
    <col min="8" max="8" width="15.83203125" style="147" customWidth="1"/>
    <col min="9" max="9" width="18" style="207" customWidth="1"/>
    <col min="10" max="10" width="12.1640625" style="147" customWidth="1"/>
    <col min="11" max="11" width="21" style="147" customWidth="1"/>
    <col min="12" max="12" width="13.1640625" style="147" customWidth="1"/>
    <col min="13" max="13" width="13.5" style="147" customWidth="1"/>
    <col min="14" max="14" width="9.83203125" style="147" customWidth="1"/>
    <col min="15" max="15" width="1.83203125" style="147" customWidth="1"/>
    <col min="16" max="16384" width="9" style="147"/>
  </cols>
  <sheetData>
    <row r="1" spans="2:17" ht="35.25" customHeight="1" thickTop="1" thickBot="1" x14ac:dyDescent="0.35">
      <c r="B1" s="449" t="s">
        <v>75</v>
      </c>
      <c r="C1" s="449"/>
      <c r="D1" s="449"/>
      <c r="E1" s="449"/>
      <c r="F1" s="449"/>
      <c r="G1" s="449"/>
      <c r="H1" s="449"/>
      <c r="I1" s="450"/>
      <c r="J1" s="423" t="s">
        <v>20</v>
      </c>
      <c r="K1" s="424"/>
      <c r="L1" s="206" t="s">
        <v>17</v>
      </c>
      <c r="M1" s="118" t="s">
        <v>20</v>
      </c>
      <c r="N1" s="206" t="s">
        <v>17</v>
      </c>
      <c r="O1" s="181"/>
    </row>
    <row r="2" spans="2:17" ht="46.5" customHeight="1" thickBot="1" x14ac:dyDescent="0.2">
      <c r="B2" s="246" t="s">
        <v>37</v>
      </c>
      <c r="C2" s="326" t="str">
        <f>'Hours Summary'!D1</f>
        <v>Type Teacher Name</v>
      </c>
      <c r="D2" s="329" t="str">
        <f>'Hours Summary'!G1</f>
        <v>Type FTE</v>
      </c>
      <c r="E2" s="327" t="s">
        <v>36</v>
      </c>
      <c r="F2" s="245" t="s">
        <v>55</v>
      </c>
      <c r="G2" s="203">
        <f>'Hours Summary'!G7</f>
        <v>0</v>
      </c>
      <c r="H2" s="439" t="s">
        <v>95</v>
      </c>
      <c r="I2" s="451" t="s">
        <v>22</v>
      </c>
      <c r="J2" s="425" t="s">
        <v>120</v>
      </c>
      <c r="K2" s="426"/>
      <c r="L2" s="202">
        <f>'Hours Summary'!C6+'Hours Summary'!D6</f>
        <v>0</v>
      </c>
      <c r="M2" s="201" t="s">
        <v>125</v>
      </c>
      <c r="N2" s="119">
        <f>'Hours Summary'!C11+'Hours Summary'!D11</f>
        <v>0</v>
      </c>
      <c r="O2" s="181"/>
    </row>
    <row r="3" spans="2:17" ht="46.5" customHeight="1" thickBot="1" x14ac:dyDescent="0.2">
      <c r="B3" s="244" t="s">
        <v>35</v>
      </c>
      <c r="C3" s="431" t="str">
        <f>'Hours Summary'!D2</f>
        <v>Type School Name</v>
      </c>
      <c r="D3" s="431"/>
      <c r="E3" s="432"/>
      <c r="F3" s="243" t="s">
        <v>56</v>
      </c>
      <c r="G3" s="198">
        <f>'Hours Summary'!G12</f>
        <v>0</v>
      </c>
      <c r="H3" s="440"/>
      <c r="I3" s="452"/>
      <c r="J3" s="427" t="s">
        <v>121</v>
      </c>
      <c r="K3" s="428"/>
      <c r="L3" s="197">
        <f>'Hours Summary'!C7+'Hours Summary'!D7</f>
        <v>0</v>
      </c>
      <c r="M3" s="196" t="s">
        <v>126</v>
      </c>
      <c r="N3" s="195">
        <f>'Hours Summary'!C12+'Hours Summary'!D12</f>
        <v>0</v>
      </c>
      <c r="O3" s="181"/>
    </row>
    <row r="4" spans="2:17" ht="78" customHeight="1" thickBot="1" x14ac:dyDescent="0.2">
      <c r="B4" s="194" t="s">
        <v>128</v>
      </c>
      <c r="C4" s="328" t="str">
        <f>'Hours Summary'!H3</f>
        <v>Typical Assign FTE</v>
      </c>
      <c r="D4" s="194" t="s">
        <v>86</v>
      </c>
      <c r="E4" s="193">
        <f>IFERROR(D2*1200,0)</f>
        <v>0</v>
      </c>
      <c r="F4" s="194" t="s">
        <v>116</v>
      </c>
      <c r="G4" s="193">
        <f>September!B6</f>
        <v>0</v>
      </c>
      <c r="I4" s="453" t="s">
        <v>39</v>
      </c>
      <c r="J4" s="429" t="s">
        <v>122</v>
      </c>
      <c r="K4" s="430"/>
      <c r="L4" s="191">
        <f>'Hours Summary'!C8+'Hours Summary'!D8</f>
        <v>0</v>
      </c>
      <c r="M4" s="190" t="s">
        <v>127</v>
      </c>
      <c r="N4" s="189">
        <f>'Hours Summary'!C13+'Hours Summary'!D13</f>
        <v>0</v>
      </c>
      <c r="O4" s="181"/>
    </row>
    <row r="5" spans="2:17" ht="76.5" customHeight="1" thickBot="1" x14ac:dyDescent="0.25">
      <c r="B5" s="295" t="s">
        <v>115</v>
      </c>
      <c r="C5" s="297" t="s">
        <v>104</v>
      </c>
      <c r="D5" s="299" t="s">
        <v>114</v>
      </c>
      <c r="E5" s="120" t="s">
        <v>69</v>
      </c>
      <c r="F5" s="148"/>
      <c r="G5" s="148"/>
      <c r="I5" s="454"/>
      <c r="J5" s="433" t="s">
        <v>123</v>
      </c>
      <c r="K5" s="434"/>
      <c r="L5" s="188">
        <f>'Hours Summary'!C9+'Hours Summary'!D9</f>
        <v>0</v>
      </c>
      <c r="M5" s="284"/>
      <c r="N5" s="181"/>
      <c r="O5" s="181"/>
    </row>
    <row r="6" spans="2:17" ht="28.5" customHeight="1" thickBot="1" x14ac:dyDescent="0.25">
      <c r="B6" s="303">
        <f>G4-D6</f>
        <v>0</v>
      </c>
      <c r="C6" s="298">
        <f>SUM(I8:I38)/60</f>
        <v>0</v>
      </c>
      <c r="D6" s="300">
        <f>SUM(K8:K38)</f>
        <v>0</v>
      </c>
      <c r="E6" s="134">
        <f>September!E6+D6</f>
        <v>0</v>
      </c>
      <c r="F6" s="148"/>
      <c r="G6" s="148"/>
      <c r="I6" s="225">
        <f>August!B6-E6</f>
        <v>0</v>
      </c>
      <c r="J6" s="435" t="s">
        <v>124</v>
      </c>
      <c r="K6" s="436"/>
      <c r="L6" s="186">
        <f>'Hours Summary'!C10+'Hours Summary'!D10</f>
        <v>0</v>
      </c>
      <c r="M6" s="181"/>
      <c r="N6" s="181"/>
      <c r="O6" s="181"/>
    </row>
    <row r="7" spans="2:17" ht="89.25" customHeight="1" thickTop="1" x14ac:dyDescent="0.15">
      <c r="B7" s="242" t="s">
        <v>34</v>
      </c>
      <c r="C7" s="241" t="s">
        <v>58</v>
      </c>
      <c r="D7" s="184" t="s">
        <v>110</v>
      </c>
      <c r="E7" s="184" t="s">
        <v>105</v>
      </c>
      <c r="F7" s="241" t="s">
        <v>59</v>
      </c>
      <c r="G7" s="240" t="s">
        <v>66</v>
      </c>
      <c r="H7" s="239" t="s">
        <v>60</v>
      </c>
      <c r="I7" s="307" t="s">
        <v>106</v>
      </c>
      <c r="J7" s="308" t="s">
        <v>67</v>
      </c>
      <c r="K7" s="285" t="s">
        <v>68</v>
      </c>
      <c r="L7" s="181"/>
      <c r="M7" s="181"/>
      <c r="N7" s="181"/>
      <c r="O7" s="181"/>
      <c r="P7" s="180"/>
      <c r="Q7" s="180"/>
    </row>
    <row r="8" spans="2:17" ht="20" x14ac:dyDescent="0.15">
      <c r="B8" s="162">
        <v>43739</v>
      </c>
      <c r="C8" s="222"/>
      <c r="D8" s="222"/>
      <c r="E8" s="222"/>
      <c r="F8" s="222"/>
      <c r="G8" s="219"/>
      <c r="H8" s="218"/>
      <c r="I8" s="305">
        <f t="shared" ref="I8:I38" si="0">E8</f>
        <v>0</v>
      </c>
      <c r="J8" s="166">
        <f t="shared" ref="J8:J38" si="1">IFERROR(C8+D8+F8+H8,0)</f>
        <v>0</v>
      </c>
      <c r="K8" s="286">
        <f t="shared" ref="K8:K38" si="2">IFERROR(J8/60,0)</f>
        <v>0</v>
      </c>
      <c r="L8" s="180"/>
      <c r="M8" s="180"/>
      <c r="N8" s="180"/>
      <c r="O8" s="180"/>
    </row>
    <row r="9" spans="2:17" ht="20" x14ac:dyDescent="0.15">
      <c r="B9" s="162">
        <v>43740</v>
      </c>
      <c r="C9" s="222"/>
      <c r="D9" s="222"/>
      <c r="E9" s="222"/>
      <c r="F9" s="222"/>
      <c r="G9" s="219"/>
      <c r="H9" s="218"/>
      <c r="I9" s="305">
        <f t="shared" si="0"/>
        <v>0</v>
      </c>
      <c r="J9" s="166">
        <f t="shared" si="1"/>
        <v>0</v>
      </c>
      <c r="K9" s="286">
        <f t="shared" si="2"/>
        <v>0</v>
      </c>
    </row>
    <row r="10" spans="2:17" ht="20" x14ac:dyDescent="0.15">
      <c r="B10" s="162">
        <v>43741</v>
      </c>
      <c r="C10" s="222"/>
      <c r="D10" s="222"/>
      <c r="E10" s="222"/>
      <c r="F10" s="222"/>
      <c r="G10" s="237"/>
      <c r="H10" s="218"/>
      <c r="I10" s="305">
        <f t="shared" si="0"/>
        <v>0</v>
      </c>
      <c r="J10" s="166">
        <f t="shared" si="1"/>
        <v>0</v>
      </c>
      <c r="K10" s="286">
        <f t="shared" si="2"/>
        <v>0</v>
      </c>
    </row>
    <row r="11" spans="2:17" ht="20" x14ac:dyDescent="0.15">
      <c r="B11" s="162">
        <v>43742</v>
      </c>
      <c r="C11" s="222"/>
      <c r="D11" s="222"/>
      <c r="E11" s="222"/>
      <c r="F11" s="222"/>
      <c r="G11" s="219"/>
      <c r="H11" s="218"/>
      <c r="I11" s="305">
        <f t="shared" si="0"/>
        <v>0</v>
      </c>
      <c r="J11" s="166">
        <f t="shared" si="1"/>
        <v>0</v>
      </c>
      <c r="K11" s="286">
        <f t="shared" si="2"/>
        <v>0</v>
      </c>
    </row>
    <row r="12" spans="2:17" ht="20" x14ac:dyDescent="0.15">
      <c r="B12" s="179">
        <v>43743</v>
      </c>
      <c r="C12" s="213"/>
      <c r="D12" s="213"/>
      <c r="E12" s="213"/>
      <c r="F12" s="213"/>
      <c r="G12" s="223"/>
      <c r="H12" s="215"/>
      <c r="I12" s="305">
        <f t="shared" si="0"/>
        <v>0</v>
      </c>
      <c r="J12" s="166">
        <f t="shared" si="1"/>
        <v>0</v>
      </c>
      <c r="K12" s="286">
        <f t="shared" si="2"/>
        <v>0</v>
      </c>
    </row>
    <row r="13" spans="2:17" ht="20" x14ac:dyDescent="0.15">
      <c r="B13" s="179">
        <v>43744</v>
      </c>
      <c r="C13" s="213"/>
      <c r="D13" s="213"/>
      <c r="E13" s="213"/>
      <c r="F13" s="213"/>
      <c r="G13" s="223"/>
      <c r="H13" s="215"/>
      <c r="I13" s="305">
        <f t="shared" si="0"/>
        <v>0</v>
      </c>
      <c r="J13" s="166">
        <f t="shared" si="1"/>
        <v>0</v>
      </c>
      <c r="K13" s="286">
        <f t="shared" si="2"/>
        <v>0</v>
      </c>
    </row>
    <row r="14" spans="2:17" ht="28" x14ac:dyDescent="0.15">
      <c r="B14" s="179">
        <v>43745</v>
      </c>
      <c r="C14" s="213"/>
      <c r="D14" s="213"/>
      <c r="E14" s="213"/>
      <c r="F14" s="213"/>
      <c r="G14" s="216" t="s">
        <v>93</v>
      </c>
      <c r="H14" s="215"/>
      <c r="I14" s="305">
        <f t="shared" si="0"/>
        <v>0</v>
      </c>
      <c r="J14" s="166">
        <f t="shared" si="1"/>
        <v>0</v>
      </c>
      <c r="K14" s="286">
        <f t="shared" si="2"/>
        <v>0</v>
      </c>
    </row>
    <row r="15" spans="2:17" ht="20" x14ac:dyDescent="0.15">
      <c r="B15" s="162">
        <v>43746</v>
      </c>
      <c r="C15" s="238"/>
      <c r="D15" s="238"/>
      <c r="E15" s="238"/>
      <c r="F15" s="238"/>
      <c r="G15" s="237"/>
      <c r="H15" s="218"/>
      <c r="I15" s="305">
        <f t="shared" si="0"/>
        <v>0</v>
      </c>
      <c r="J15" s="166">
        <f t="shared" si="1"/>
        <v>0</v>
      </c>
      <c r="K15" s="286">
        <f t="shared" si="2"/>
        <v>0</v>
      </c>
    </row>
    <row r="16" spans="2:17" ht="20" x14ac:dyDescent="0.15">
      <c r="B16" s="162">
        <v>43747</v>
      </c>
      <c r="C16" s="238"/>
      <c r="D16" s="238"/>
      <c r="E16" s="238"/>
      <c r="F16" s="238"/>
      <c r="G16" s="237"/>
      <c r="H16" s="218"/>
      <c r="I16" s="305">
        <f t="shared" si="0"/>
        <v>0</v>
      </c>
      <c r="J16" s="166">
        <f t="shared" si="1"/>
        <v>0</v>
      </c>
      <c r="K16" s="286">
        <f t="shared" si="2"/>
        <v>0</v>
      </c>
    </row>
    <row r="17" spans="2:11" ht="20" x14ac:dyDescent="0.15">
      <c r="B17" s="162">
        <v>43748</v>
      </c>
      <c r="C17" s="238"/>
      <c r="D17" s="238"/>
      <c r="E17" s="238"/>
      <c r="F17" s="238"/>
      <c r="G17" s="237"/>
      <c r="H17" s="218"/>
      <c r="I17" s="305">
        <f t="shared" si="0"/>
        <v>0</v>
      </c>
      <c r="J17" s="166">
        <f t="shared" si="1"/>
        <v>0</v>
      </c>
      <c r="K17" s="286">
        <f t="shared" si="2"/>
        <v>0</v>
      </c>
    </row>
    <row r="18" spans="2:11" ht="20" x14ac:dyDescent="0.15">
      <c r="B18" s="162">
        <v>43749</v>
      </c>
      <c r="C18" s="220"/>
      <c r="D18" s="220"/>
      <c r="E18" s="220"/>
      <c r="F18" s="220"/>
      <c r="G18" s="219"/>
      <c r="H18" s="218"/>
      <c r="I18" s="305">
        <f t="shared" si="0"/>
        <v>0</v>
      </c>
      <c r="J18" s="166">
        <f t="shared" si="1"/>
        <v>0</v>
      </c>
      <c r="K18" s="286">
        <f t="shared" si="2"/>
        <v>0</v>
      </c>
    </row>
    <row r="19" spans="2:11" ht="20" x14ac:dyDescent="0.15">
      <c r="B19" s="179">
        <v>43750</v>
      </c>
      <c r="C19" s="213"/>
      <c r="D19" s="213"/>
      <c r="E19" s="213"/>
      <c r="F19" s="213"/>
      <c r="G19" s="223"/>
      <c r="H19" s="215"/>
      <c r="I19" s="305">
        <f t="shared" si="0"/>
        <v>0</v>
      </c>
      <c r="J19" s="166">
        <f t="shared" si="1"/>
        <v>0</v>
      </c>
      <c r="K19" s="286">
        <f t="shared" si="2"/>
        <v>0</v>
      </c>
    </row>
    <row r="20" spans="2:11" ht="20" x14ac:dyDescent="0.15">
      <c r="B20" s="179">
        <v>43751</v>
      </c>
      <c r="C20" s="213"/>
      <c r="D20" s="213"/>
      <c r="E20" s="213"/>
      <c r="F20" s="213"/>
      <c r="G20" s="223"/>
      <c r="H20" s="215"/>
      <c r="I20" s="305">
        <f t="shared" si="0"/>
        <v>0</v>
      </c>
      <c r="J20" s="166">
        <f t="shared" si="1"/>
        <v>0</v>
      </c>
      <c r="K20" s="286">
        <f t="shared" si="2"/>
        <v>0</v>
      </c>
    </row>
    <row r="21" spans="2:11" ht="20" x14ac:dyDescent="0.15">
      <c r="B21" s="162">
        <v>43752</v>
      </c>
      <c r="C21" s="238"/>
      <c r="D21" s="238"/>
      <c r="E21" s="238"/>
      <c r="F21" s="238"/>
      <c r="G21" s="237"/>
      <c r="H21" s="218"/>
      <c r="I21" s="305">
        <f t="shared" si="0"/>
        <v>0</v>
      </c>
      <c r="J21" s="166">
        <f t="shared" si="1"/>
        <v>0</v>
      </c>
      <c r="K21" s="286">
        <f t="shared" si="2"/>
        <v>0</v>
      </c>
    </row>
    <row r="22" spans="2:11" ht="20" x14ac:dyDescent="0.15">
      <c r="B22" s="162">
        <v>43753</v>
      </c>
      <c r="C22" s="222"/>
      <c r="D22" s="222"/>
      <c r="E22" s="222"/>
      <c r="F22" s="222"/>
      <c r="G22" s="219"/>
      <c r="H22" s="218"/>
      <c r="I22" s="305">
        <f t="shared" si="0"/>
        <v>0</v>
      </c>
      <c r="J22" s="166">
        <f t="shared" si="1"/>
        <v>0</v>
      </c>
      <c r="K22" s="286">
        <f t="shared" si="2"/>
        <v>0</v>
      </c>
    </row>
    <row r="23" spans="2:11" ht="20" x14ac:dyDescent="0.15">
      <c r="B23" s="162">
        <v>43754</v>
      </c>
      <c r="C23" s="238"/>
      <c r="D23" s="238"/>
      <c r="E23" s="238"/>
      <c r="F23" s="238"/>
      <c r="G23" s="237"/>
      <c r="H23" s="218"/>
      <c r="I23" s="305">
        <f t="shared" si="0"/>
        <v>0</v>
      </c>
      <c r="J23" s="166">
        <f t="shared" si="1"/>
        <v>0</v>
      </c>
      <c r="K23" s="286">
        <f t="shared" si="2"/>
        <v>0</v>
      </c>
    </row>
    <row r="24" spans="2:11" ht="20" x14ac:dyDescent="0.15">
      <c r="B24" s="162">
        <v>43755</v>
      </c>
      <c r="C24" s="238"/>
      <c r="D24" s="238"/>
      <c r="E24" s="238"/>
      <c r="F24" s="238"/>
      <c r="G24" s="237"/>
      <c r="H24" s="218"/>
      <c r="I24" s="305">
        <f t="shared" si="0"/>
        <v>0</v>
      </c>
      <c r="J24" s="166">
        <f t="shared" si="1"/>
        <v>0</v>
      </c>
      <c r="K24" s="286">
        <f t="shared" si="2"/>
        <v>0</v>
      </c>
    </row>
    <row r="25" spans="2:11" ht="20" x14ac:dyDescent="0.15">
      <c r="B25" s="162">
        <v>43756</v>
      </c>
      <c r="C25" s="220"/>
      <c r="D25" s="220"/>
      <c r="E25" s="220"/>
      <c r="F25" s="220"/>
      <c r="G25" s="219"/>
      <c r="H25" s="218"/>
      <c r="I25" s="305">
        <f t="shared" si="0"/>
        <v>0</v>
      </c>
      <c r="J25" s="166">
        <f t="shared" si="1"/>
        <v>0</v>
      </c>
      <c r="K25" s="286">
        <f t="shared" si="2"/>
        <v>0</v>
      </c>
    </row>
    <row r="26" spans="2:11" ht="20" x14ac:dyDescent="0.15">
      <c r="B26" s="179">
        <v>43757</v>
      </c>
      <c r="C26" s="213"/>
      <c r="D26" s="213"/>
      <c r="E26" s="213"/>
      <c r="F26" s="213"/>
      <c r="G26" s="223"/>
      <c r="H26" s="215"/>
      <c r="I26" s="305">
        <f t="shared" si="0"/>
        <v>0</v>
      </c>
      <c r="J26" s="166">
        <f t="shared" si="1"/>
        <v>0</v>
      </c>
      <c r="K26" s="286">
        <f t="shared" si="2"/>
        <v>0</v>
      </c>
    </row>
    <row r="27" spans="2:11" ht="20" x14ac:dyDescent="0.15">
      <c r="B27" s="179">
        <v>43758</v>
      </c>
      <c r="C27" s="213"/>
      <c r="D27" s="213"/>
      <c r="E27" s="213"/>
      <c r="F27" s="213"/>
      <c r="G27" s="223"/>
      <c r="H27" s="215"/>
      <c r="I27" s="305">
        <f t="shared" si="0"/>
        <v>0</v>
      </c>
      <c r="J27" s="166">
        <f t="shared" si="1"/>
        <v>0</v>
      </c>
      <c r="K27" s="286">
        <f t="shared" si="2"/>
        <v>0</v>
      </c>
    </row>
    <row r="28" spans="2:11" ht="20" x14ac:dyDescent="0.15">
      <c r="B28" s="162">
        <v>43759</v>
      </c>
      <c r="C28" s="238"/>
      <c r="D28" s="238"/>
      <c r="E28" s="238"/>
      <c r="F28" s="238"/>
      <c r="G28" s="237"/>
      <c r="H28" s="218"/>
      <c r="I28" s="305">
        <f t="shared" si="0"/>
        <v>0</v>
      </c>
      <c r="J28" s="166">
        <f t="shared" si="1"/>
        <v>0</v>
      </c>
      <c r="K28" s="286">
        <f t="shared" si="2"/>
        <v>0</v>
      </c>
    </row>
    <row r="29" spans="2:11" ht="20" x14ac:dyDescent="0.15">
      <c r="B29" s="162">
        <v>43760</v>
      </c>
      <c r="C29" s="222"/>
      <c r="D29" s="222"/>
      <c r="E29" s="222"/>
      <c r="F29" s="222"/>
      <c r="G29" s="219"/>
      <c r="H29" s="218"/>
      <c r="I29" s="305">
        <f t="shared" si="0"/>
        <v>0</v>
      </c>
      <c r="J29" s="166">
        <f t="shared" si="1"/>
        <v>0</v>
      </c>
      <c r="K29" s="286">
        <f t="shared" si="2"/>
        <v>0</v>
      </c>
    </row>
    <row r="30" spans="2:11" ht="20" x14ac:dyDescent="0.15">
      <c r="B30" s="162">
        <v>43761</v>
      </c>
      <c r="C30" s="238"/>
      <c r="D30" s="238"/>
      <c r="E30" s="238"/>
      <c r="F30" s="238"/>
      <c r="G30" s="237"/>
      <c r="H30" s="218"/>
      <c r="I30" s="305">
        <f t="shared" si="0"/>
        <v>0</v>
      </c>
      <c r="J30" s="166">
        <f t="shared" si="1"/>
        <v>0</v>
      </c>
      <c r="K30" s="286">
        <f t="shared" si="2"/>
        <v>0</v>
      </c>
    </row>
    <row r="31" spans="2:11" ht="20" x14ac:dyDescent="0.15">
      <c r="B31" s="162">
        <v>43762</v>
      </c>
      <c r="C31" s="238"/>
      <c r="D31" s="238"/>
      <c r="E31" s="238"/>
      <c r="F31" s="238"/>
      <c r="G31" s="237"/>
      <c r="H31" s="218"/>
      <c r="I31" s="305">
        <f t="shared" si="0"/>
        <v>0</v>
      </c>
      <c r="J31" s="166">
        <f t="shared" si="1"/>
        <v>0</v>
      </c>
      <c r="K31" s="286">
        <f t="shared" si="2"/>
        <v>0</v>
      </c>
    </row>
    <row r="32" spans="2:11" ht="20" x14ac:dyDescent="0.15">
      <c r="B32" s="162">
        <v>43763</v>
      </c>
      <c r="C32" s="220"/>
      <c r="D32" s="220"/>
      <c r="E32" s="220"/>
      <c r="F32" s="220"/>
      <c r="G32" s="219"/>
      <c r="H32" s="218"/>
      <c r="I32" s="305">
        <f t="shared" si="0"/>
        <v>0</v>
      </c>
      <c r="J32" s="166">
        <f t="shared" si="1"/>
        <v>0</v>
      </c>
      <c r="K32" s="286">
        <f t="shared" si="2"/>
        <v>0</v>
      </c>
    </row>
    <row r="33" spans="2:11" ht="20" x14ac:dyDescent="0.15">
      <c r="B33" s="179">
        <v>43764</v>
      </c>
      <c r="C33" s="213"/>
      <c r="D33" s="213"/>
      <c r="E33" s="213"/>
      <c r="F33" s="213"/>
      <c r="G33" s="223"/>
      <c r="H33" s="215"/>
      <c r="I33" s="305">
        <f t="shared" si="0"/>
        <v>0</v>
      </c>
      <c r="J33" s="166">
        <f t="shared" si="1"/>
        <v>0</v>
      </c>
      <c r="K33" s="286">
        <f t="shared" si="2"/>
        <v>0</v>
      </c>
    </row>
    <row r="34" spans="2:11" ht="20" x14ac:dyDescent="0.15">
      <c r="B34" s="179">
        <v>43765</v>
      </c>
      <c r="C34" s="213"/>
      <c r="D34" s="213"/>
      <c r="E34" s="213"/>
      <c r="F34" s="213"/>
      <c r="G34" s="223"/>
      <c r="H34" s="215"/>
      <c r="I34" s="305">
        <f t="shared" si="0"/>
        <v>0</v>
      </c>
      <c r="J34" s="166">
        <f t="shared" si="1"/>
        <v>0</v>
      </c>
      <c r="K34" s="286">
        <f t="shared" si="2"/>
        <v>0</v>
      </c>
    </row>
    <row r="35" spans="2:11" ht="20" x14ac:dyDescent="0.15">
      <c r="B35" s="162">
        <v>43766</v>
      </c>
      <c r="C35" s="238"/>
      <c r="D35" s="238"/>
      <c r="E35" s="238"/>
      <c r="F35" s="238"/>
      <c r="G35" s="237"/>
      <c r="H35" s="218"/>
      <c r="I35" s="305">
        <f t="shared" si="0"/>
        <v>0</v>
      </c>
      <c r="J35" s="166">
        <f t="shared" si="1"/>
        <v>0</v>
      </c>
      <c r="K35" s="286">
        <f t="shared" si="2"/>
        <v>0</v>
      </c>
    </row>
    <row r="36" spans="2:11" ht="20" x14ac:dyDescent="0.15">
      <c r="B36" s="162">
        <v>43767</v>
      </c>
      <c r="C36" s="222"/>
      <c r="D36" s="222"/>
      <c r="E36" s="222"/>
      <c r="F36" s="222"/>
      <c r="G36" s="219"/>
      <c r="H36" s="218"/>
      <c r="I36" s="305">
        <f t="shared" si="0"/>
        <v>0</v>
      </c>
      <c r="J36" s="166">
        <f t="shared" si="1"/>
        <v>0</v>
      </c>
      <c r="K36" s="286">
        <f t="shared" si="2"/>
        <v>0</v>
      </c>
    </row>
    <row r="37" spans="2:11" ht="20" x14ac:dyDescent="0.15">
      <c r="B37" s="162">
        <v>43768</v>
      </c>
      <c r="C37" s="236"/>
      <c r="D37" s="235"/>
      <c r="E37" s="235"/>
      <c r="F37" s="235"/>
      <c r="G37" s="234"/>
      <c r="H37" s="233"/>
      <c r="I37" s="305">
        <f t="shared" si="0"/>
        <v>0</v>
      </c>
      <c r="J37" s="166">
        <f t="shared" si="1"/>
        <v>0</v>
      </c>
      <c r="K37" s="291">
        <f t="shared" si="2"/>
        <v>0</v>
      </c>
    </row>
    <row r="38" spans="2:11" ht="21" thickBot="1" x14ac:dyDescent="0.2">
      <c r="B38" s="232">
        <v>43769</v>
      </c>
      <c r="C38" s="231"/>
      <c r="D38" s="231"/>
      <c r="E38" s="231"/>
      <c r="F38" s="231"/>
      <c r="G38" s="230"/>
      <c r="H38" s="229"/>
      <c r="I38" s="306">
        <f t="shared" si="0"/>
        <v>0</v>
      </c>
      <c r="J38" s="302">
        <f t="shared" si="1"/>
        <v>0</v>
      </c>
      <c r="K38" s="292">
        <f t="shared" si="2"/>
        <v>0</v>
      </c>
    </row>
    <row r="39" spans="2:11" ht="20.25" customHeight="1" thickTop="1" x14ac:dyDescent="0.15"/>
  </sheetData>
  <sheetProtection formatColumns="0"/>
  <mergeCells count="11">
    <mergeCell ref="J5:K5"/>
    <mergeCell ref="J6:K6"/>
    <mergeCell ref="H2:H3"/>
    <mergeCell ref="I2:I3"/>
    <mergeCell ref="I4:I5"/>
    <mergeCell ref="B1:I1"/>
    <mergeCell ref="J1:K1"/>
    <mergeCell ref="J2:K2"/>
    <mergeCell ref="J3:K3"/>
    <mergeCell ref="J4:K4"/>
    <mergeCell ref="C3:E3"/>
  </mergeCells>
  <dataValidations count="19">
    <dataValidation allowBlank="1" showErrorMessage="1" sqref="A2:A1048576 F5:G6 I2 F2:G3 M5:N7 N1:N2 R7:XFD37 L1:L6 I35:I1048576 P7:Q7 J38:XFD1048576 P1:XFD6 J8:Q37 H8:H11 C38:H1048576 H22 H29 H36 B8:B1048576 O1:O7 C8:F14 C15:C38 D15:F36" xr:uid="{00000000-0002-0000-0E00-000000000000}"/>
    <dataValidation allowBlank="1" showInputMessage="1" showErrorMessage="1" prompt="Use this worksheet to track hours worked in a work week. Enter Date and Times in TimeSheet table. Total Hours, Regular Hours and Overtime Hours are automatically calculated" sqref="A1" xr:uid="{00000000-0002-0000-0E00-000001000000}"/>
    <dataValidation allowBlank="1" showInputMessage="1" showErrorMessage="1" prompt="Enter Teacher and School details in cells below" sqref="B1" xr:uid="{00000000-0002-0000-0E00-000002000000}"/>
    <dataValidation allowBlank="1" showInputMessage="1" showErrorMessage="1" prompt="Enter Teacher Name and FTE in cells to the right" sqref="B2" xr:uid="{00000000-0002-0000-0E00-000003000000}"/>
    <dataValidation allowBlank="1" showInputMessage="1" showErrorMessage="1" prompt="Enter Teacher Name in this cell" sqref="C2" xr:uid="{00000000-0002-0000-0E00-000004000000}"/>
    <dataValidation allowBlank="1" showInputMessage="1" showErrorMessage="1" prompt="Enter Teacher's FTE in this cell" sqref="D2" xr:uid="{00000000-0002-0000-0E00-000005000000}"/>
    <dataValidation allowBlank="1" showInputMessage="1" showErrorMessage="1" prompt="Enter School Name in cell to the right" sqref="B3" xr:uid="{00000000-0002-0000-0E00-000006000000}"/>
    <dataValidation allowBlank="1" showInputMessage="1" showErrorMessage="1" prompt="Enter School Name in this cell" sqref="C3" xr:uid="{00000000-0002-0000-0E00-000007000000}"/>
    <dataValidation allowBlank="1" showInputMessage="1" showErrorMessage="1" prompt="Enter Total Assignable Hours in cell below" sqref="B5" xr:uid="{00000000-0002-0000-0E00-000008000000}"/>
    <dataValidation allowBlank="1" showInputMessage="1" showErrorMessage="1" prompt="Total Assignable Hours Worked are automatically calculated in cell below" sqref="D5" xr:uid="{00000000-0002-0000-0E00-000009000000}"/>
    <dataValidation allowBlank="1" showInputMessage="1" showErrorMessage="1" prompt="Regular Hours are automatically calculated in cell below" sqref="C5" xr:uid="{00000000-0002-0000-0E00-00000A000000}"/>
    <dataValidation allowBlank="1" showInputMessage="1" showErrorMessage="1" prompt="Enter Total Work Week Hours in this cell" sqref="B6" xr:uid="{00000000-0002-0000-0E00-00000B000000}"/>
    <dataValidation allowBlank="1" showInputMessage="1" showErrorMessage="1" prompt="Total Hours Worked are automatically calculated in this cell" sqref="C6:D6" xr:uid="{00000000-0002-0000-0E00-00000C000000}"/>
    <dataValidation allowBlank="1" showInputMessage="1" showErrorMessage="1" prompt="Enter Date in this column under this heading. Use heading filters to find specific entries" sqref="B7" xr:uid="{00000000-0002-0000-0E00-00000D000000}"/>
    <dataValidation allowBlank="1" showInputMessage="1" showErrorMessage="1" prompt="Enter Assigned Time After School in this column under this heading." sqref="H7 I8:I34" xr:uid="{00000000-0002-0000-0E00-00000E000000}"/>
    <dataValidation allowBlank="1" showInputMessage="1" showErrorMessage="1" prompt="Assigned Hours Worked are automatically calculated in this column under this heading." sqref="J7:K7" xr:uid="{00000000-0002-0000-0E00-00000F000000}"/>
    <dataValidation allowBlank="1" showInputMessage="1" showErrorMessage="1" prompt="Total Assignable Hours Worked to date automatically calculated in this cell." sqref="E6 I6" xr:uid="{00000000-0002-0000-0E00-000010000000}"/>
    <dataValidation allowBlank="1" showInputMessage="1" showErrorMessage="1" prompt="Total Assignable Hours Worked to date are automatically calculated in cell below" sqref="I4 E5" xr:uid="{00000000-0002-0000-0E00-000011000000}"/>
    <dataValidation allowBlank="1" showInputMessage="1" showErrorMessage="1" prompt="adsfa" sqref="H2" xr:uid="{00000000-0002-0000-0E00-000012000000}"/>
  </dataValidations>
  <hyperlinks>
    <hyperlink ref="I2" location="Summary!A1" display="Summary!A1" xr:uid="{00000000-0004-0000-0E00-000000000000}"/>
    <hyperlink ref="I2:I3" location="'Hours Summary'!A1" display="Return to Main" xr:uid="{00000000-0004-0000-0E00-000001000000}"/>
    <hyperlink ref="J2" location="'Mon-Day 1-S1'!Print_Titles" display="MON | Day 1 - Sem 1" xr:uid="{00000000-0004-0000-0E00-000002000000}"/>
    <hyperlink ref="J3" location="'Tue-Day 2-S1'!Print_Titles" display="TUE | Day 2 - Sem 1" xr:uid="{00000000-0004-0000-0E00-000003000000}"/>
    <hyperlink ref="J4" location="'Wed-Day 3-S1'!Print_Titles" display="WED | Day 3 - Sem 1" xr:uid="{00000000-0004-0000-0E00-000004000000}"/>
    <hyperlink ref="J5" location="'Thu-Day 4-S1'!Print_Titles" display="THU | Day 4 - Sem 1" xr:uid="{00000000-0004-0000-0E00-000005000000}"/>
    <hyperlink ref="J6" location="'Fri-Day 5-S1'!Print_Titles" display="FRI | Day 5 - Sem 1" xr:uid="{00000000-0004-0000-0E00-000006000000}"/>
    <hyperlink ref="M2" location="'Day 6'!A1" display="Day 6 - Sem 1" xr:uid="{00000000-0004-0000-0E00-000007000000}"/>
    <hyperlink ref="M3" location="'Early Dismissal 1'!A1" display="Early Out 1 - Sem 1" xr:uid="{00000000-0004-0000-0E00-000008000000}"/>
    <hyperlink ref="M4" location="'Early Dismissal 2'!A1" display="Early Out 2 - Sem 1" xr:uid="{00000000-0004-0000-0E00-000009000000}"/>
    <hyperlink ref="J2:K2" location="'Mon-Day 1'!A1" display="MON | Day 1 - Sem 1" xr:uid="{00000000-0004-0000-0E00-00000A000000}"/>
    <hyperlink ref="J3:K3" location="'Tue-Day 2'!A1" display="TUE | Day 2 - Sem 1" xr:uid="{00000000-0004-0000-0E00-00000B000000}"/>
    <hyperlink ref="J4:K4" location="'Wed-Day 3'!A1" display="WED | Day 3 - Sem 1" xr:uid="{00000000-0004-0000-0E00-00000C000000}"/>
    <hyperlink ref="J5:K5" location="'Thu-Day 4'!A1" display="THU | Day 4 - Sem 1" xr:uid="{00000000-0004-0000-0E00-00000D000000}"/>
    <hyperlink ref="J6:K6" location="'Fri-Day 5'!A1" display="FRI | Day 5 - Sem 1" xr:uid="{00000000-0004-0000-0E00-00000E000000}"/>
  </hyperlinks>
  <printOptions horizontalCentered="1"/>
  <pageMargins left="0.25" right="0.25" top="0.75" bottom="0.75" header="0.3" footer="0.3"/>
  <pageSetup scale="87" fitToHeight="0" orientation="landscape" r:id="rId1"/>
  <headerFooter differentFirst="1">
    <oddFooter>Page &amp;P of &amp;N</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lorScale" priority="1" id="{BBC177DC-B0E4-4297-93E0-AA593471485D}">
            <x14:colorScale>
              <x14:cfvo type="formula">
                <xm:f>August!$B$6*0.5</xm:f>
              </x14:cfvo>
              <x14:cfvo type="formula">
                <xm:f>August!$B$6*0.67</xm:f>
              </x14:cfvo>
              <x14:cfvo type="formula">
                <xm:f>August!$B$6*0.83</xm:f>
              </x14:cfvo>
              <x14:color rgb="FF00B050"/>
              <x14:color rgb="FFFFEB84"/>
              <x14:color rgb="FFFF0000"/>
            </x14:colorScale>
          </x14:cfRule>
          <xm:sqref>E6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4"/>
    <pageSetUpPr fitToPage="1"/>
  </sheetPr>
  <dimension ref="B1:Q38"/>
  <sheetViews>
    <sheetView showGridLines="0" zoomScale="75" zoomScaleNormal="75" workbookViewId="0">
      <pane xSplit="14" ySplit="7" topLeftCell="O21" activePane="bottomRight" state="frozen"/>
      <selection activeCell="C8" sqref="C8"/>
      <selection pane="topRight" activeCell="C8" sqref="C8"/>
      <selection pane="bottomLeft" activeCell="C8" sqref="C8"/>
      <selection pane="bottomRight" activeCell="D2" sqref="D2"/>
    </sheetView>
  </sheetViews>
  <sheetFormatPr baseColWidth="10" defaultColWidth="9" defaultRowHeight="20.25" customHeight="1" x14ac:dyDescent="0.15"/>
  <cols>
    <col min="1" max="1" width="0.83203125" style="147" customWidth="1"/>
    <col min="2" max="2" width="21.1640625" style="147" customWidth="1"/>
    <col min="3" max="3" width="14.1640625" style="147" customWidth="1"/>
    <col min="4" max="4" width="20.1640625" style="147" customWidth="1"/>
    <col min="5" max="5" width="17.1640625" style="147" customWidth="1"/>
    <col min="6" max="6" width="16.1640625" style="147" customWidth="1"/>
    <col min="7" max="7" width="12.5" style="147" customWidth="1"/>
    <col min="8" max="8" width="15.83203125" style="147" customWidth="1"/>
    <col min="9" max="9" width="17.1640625" style="207" customWidth="1"/>
    <col min="10" max="10" width="12.1640625" style="147" customWidth="1"/>
    <col min="11" max="11" width="20.83203125" style="147" customWidth="1"/>
    <col min="12" max="12" width="13.1640625" style="147" customWidth="1"/>
    <col min="13" max="13" width="13.5" style="147" customWidth="1"/>
    <col min="14" max="14" width="9.83203125" style="147" customWidth="1"/>
    <col min="15" max="15" width="1.83203125" style="147" customWidth="1"/>
    <col min="16" max="16384" width="9" style="147"/>
  </cols>
  <sheetData>
    <row r="1" spans="2:17" ht="35.25" customHeight="1" thickTop="1" thickBot="1" x14ac:dyDescent="0.35">
      <c r="B1" s="449" t="s">
        <v>76</v>
      </c>
      <c r="C1" s="449"/>
      <c r="D1" s="449"/>
      <c r="E1" s="449"/>
      <c r="F1" s="449"/>
      <c r="G1" s="449"/>
      <c r="H1" s="449"/>
      <c r="I1" s="450"/>
      <c r="J1" s="423" t="s">
        <v>20</v>
      </c>
      <c r="K1" s="424"/>
      <c r="L1" s="206" t="s">
        <v>17</v>
      </c>
      <c r="M1" s="118" t="s">
        <v>20</v>
      </c>
      <c r="N1" s="206" t="s">
        <v>17</v>
      </c>
      <c r="O1" s="181"/>
    </row>
    <row r="2" spans="2:17" ht="46.5" customHeight="1" thickBot="1" x14ac:dyDescent="0.2">
      <c r="B2" s="246" t="s">
        <v>37</v>
      </c>
      <c r="C2" s="326" t="str">
        <f>'Hours Summary'!D1</f>
        <v>Type Teacher Name</v>
      </c>
      <c r="D2" s="329" t="str">
        <f>'Hours Summary'!G1</f>
        <v>Type FTE</v>
      </c>
      <c r="E2" s="327" t="s">
        <v>36</v>
      </c>
      <c r="F2" s="245" t="s">
        <v>55</v>
      </c>
      <c r="G2" s="203">
        <f>'Hours Summary'!G7</f>
        <v>0</v>
      </c>
      <c r="H2" s="439" t="s">
        <v>95</v>
      </c>
      <c r="I2" s="451" t="s">
        <v>22</v>
      </c>
      <c r="J2" s="425" t="s">
        <v>120</v>
      </c>
      <c r="K2" s="426"/>
      <c r="L2" s="202">
        <f>'Hours Summary'!C6+'Hours Summary'!D6</f>
        <v>0</v>
      </c>
      <c r="M2" s="201" t="s">
        <v>125</v>
      </c>
      <c r="N2" s="119">
        <f>'Hours Summary'!C11+'Hours Summary'!D11</f>
        <v>0</v>
      </c>
      <c r="O2" s="181"/>
    </row>
    <row r="3" spans="2:17" ht="46.5" customHeight="1" thickBot="1" x14ac:dyDescent="0.2">
      <c r="B3" s="244" t="s">
        <v>35</v>
      </c>
      <c r="C3" s="431" t="str">
        <f>'Hours Summary'!D2</f>
        <v>Type School Name</v>
      </c>
      <c r="D3" s="431"/>
      <c r="E3" s="432"/>
      <c r="F3" s="243" t="s">
        <v>56</v>
      </c>
      <c r="G3" s="198">
        <f>'Hours Summary'!G12</f>
        <v>0</v>
      </c>
      <c r="H3" s="440"/>
      <c r="I3" s="452"/>
      <c r="J3" s="427" t="s">
        <v>121</v>
      </c>
      <c r="K3" s="428"/>
      <c r="L3" s="197">
        <f>'Hours Summary'!C7+'Hours Summary'!D7</f>
        <v>0</v>
      </c>
      <c r="M3" s="196" t="s">
        <v>126</v>
      </c>
      <c r="N3" s="195">
        <f>'Hours Summary'!C12+'Hours Summary'!D12</f>
        <v>0</v>
      </c>
      <c r="O3" s="181"/>
    </row>
    <row r="4" spans="2:17" ht="78" customHeight="1" thickBot="1" x14ac:dyDescent="0.2">
      <c r="B4" s="194" t="s">
        <v>128</v>
      </c>
      <c r="C4" s="328" t="str">
        <f>'Hours Summary'!H3</f>
        <v>Typical Assign FTE</v>
      </c>
      <c r="D4" s="194" t="s">
        <v>86</v>
      </c>
      <c r="E4" s="193">
        <f>IFERROR(D2*1200,0)</f>
        <v>0</v>
      </c>
      <c r="F4" s="194" t="s">
        <v>116</v>
      </c>
      <c r="G4" s="193">
        <f>October!B6</f>
        <v>0</v>
      </c>
      <c r="I4" s="453" t="s">
        <v>39</v>
      </c>
      <c r="J4" s="429" t="s">
        <v>122</v>
      </c>
      <c r="K4" s="430"/>
      <c r="L4" s="191">
        <f>'Hours Summary'!C8+'Hours Summary'!D8</f>
        <v>0</v>
      </c>
      <c r="M4" s="190" t="s">
        <v>127</v>
      </c>
      <c r="N4" s="189">
        <f>'Hours Summary'!C13+'Hours Summary'!D13</f>
        <v>0</v>
      </c>
      <c r="O4" s="181"/>
    </row>
    <row r="5" spans="2:17" ht="76.5" customHeight="1" thickBot="1" x14ac:dyDescent="0.25">
      <c r="B5" s="295" t="s">
        <v>115</v>
      </c>
      <c r="C5" s="297" t="s">
        <v>104</v>
      </c>
      <c r="D5" s="299" t="s">
        <v>114</v>
      </c>
      <c r="E5" s="120" t="s">
        <v>69</v>
      </c>
      <c r="F5" s="148"/>
      <c r="G5" s="148"/>
      <c r="I5" s="454"/>
      <c r="J5" s="433" t="s">
        <v>123</v>
      </c>
      <c r="K5" s="434"/>
      <c r="L5" s="188">
        <f>'Hours Summary'!C9+'Hours Summary'!D9</f>
        <v>0</v>
      </c>
      <c r="M5" s="284"/>
      <c r="N5" s="181"/>
      <c r="O5" s="181"/>
    </row>
    <row r="6" spans="2:17" ht="28.5" customHeight="1" thickBot="1" x14ac:dyDescent="0.25">
      <c r="B6" s="303">
        <f>G4-D6</f>
        <v>0</v>
      </c>
      <c r="C6" s="298">
        <f>SUM(I8:I37)/60</f>
        <v>0</v>
      </c>
      <c r="D6" s="300">
        <f>SUM(K8:K37)</f>
        <v>0</v>
      </c>
      <c r="E6" s="134">
        <f>October!E6+D6</f>
        <v>0</v>
      </c>
      <c r="F6" s="148"/>
      <c r="G6" s="148"/>
      <c r="I6" s="225">
        <f>August!B6-E6</f>
        <v>0</v>
      </c>
      <c r="J6" s="435" t="s">
        <v>124</v>
      </c>
      <c r="K6" s="436"/>
      <c r="L6" s="186">
        <f>'Hours Summary'!C10+'Hours Summary'!D10</f>
        <v>0</v>
      </c>
      <c r="M6" s="181"/>
      <c r="N6" s="181"/>
      <c r="O6" s="181"/>
    </row>
    <row r="7" spans="2:17" ht="89.25" customHeight="1" thickTop="1" x14ac:dyDescent="0.15">
      <c r="B7" s="242" t="s">
        <v>34</v>
      </c>
      <c r="C7" s="241" t="s">
        <v>58</v>
      </c>
      <c r="D7" s="184" t="s">
        <v>110</v>
      </c>
      <c r="E7" s="184" t="s">
        <v>105</v>
      </c>
      <c r="F7" s="241" t="s">
        <v>59</v>
      </c>
      <c r="G7" s="240" t="s">
        <v>66</v>
      </c>
      <c r="H7" s="239" t="s">
        <v>60</v>
      </c>
      <c r="I7" s="307" t="s">
        <v>106</v>
      </c>
      <c r="J7" s="308" t="s">
        <v>67</v>
      </c>
      <c r="K7" s="285" t="s">
        <v>68</v>
      </c>
      <c r="L7" s="181"/>
      <c r="M7" s="181"/>
      <c r="N7" s="181"/>
      <c r="O7" s="181"/>
      <c r="P7" s="180"/>
      <c r="Q7" s="180"/>
    </row>
    <row r="8" spans="2:17" ht="20" x14ac:dyDescent="0.15">
      <c r="B8" s="162">
        <v>43770</v>
      </c>
      <c r="C8" s="222"/>
      <c r="D8" s="222"/>
      <c r="E8" s="222"/>
      <c r="F8" s="222"/>
      <c r="G8" s="219"/>
      <c r="H8" s="218"/>
      <c r="I8" s="305">
        <f t="shared" ref="I8:I37" si="0">E8</f>
        <v>0</v>
      </c>
      <c r="J8" s="166">
        <f t="shared" ref="J8:J37" si="1">IFERROR(C8+D8+F8+H8,0)</f>
        <v>0</v>
      </c>
      <c r="K8" s="286">
        <f t="shared" ref="K8:K37" si="2">IFERROR(J8/60,0)</f>
        <v>0</v>
      </c>
      <c r="L8" s="180"/>
      <c r="M8" s="180"/>
      <c r="N8" s="180"/>
      <c r="O8" s="180"/>
    </row>
    <row r="9" spans="2:17" ht="20" x14ac:dyDescent="0.15">
      <c r="B9" s="179">
        <v>43771</v>
      </c>
      <c r="C9" s="213"/>
      <c r="D9" s="213"/>
      <c r="E9" s="213"/>
      <c r="F9" s="213"/>
      <c r="G9" s="223"/>
      <c r="H9" s="215"/>
      <c r="I9" s="305">
        <f t="shared" si="0"/>
        <v>0</v>
      </c>
      <c r="J9" s="166">
        <f t="shared" si="1"/>
        <v>0</v>
      </c>
      <c r="K9" s="286">
        <f t="shared" si="2"/>
        <v>0</v>
      </c>
    </row>
    <row r="10" spans="2:17" ht="20" x14ac:dyDescent="0.15">
      <c r="B10" s="179">
        <v>43772</v>
      </c>
      <c r="C10" s="249"/>
      <c r="D10" s="249"/>
      <c r="E10" s="249"/>
      <c r="F10" s="249"/>
      <c r="G10" s="223"/>
      <c r="H10" s="215"/>
      <c r="I10" s="305">
        <f t="shared" si="0"/>
        <v>0</v>
      </c>
      <c r="J10" s="166">
        <f t="shared" si="1"/>
        <v>0</v>
      </c>
      <c r="K10" s="286">
        <f t="shared" si="2"/>
        <v>0</v>
      </c>
    </row>
    <row r="11" spans="2:17" ht="20" x14ac:dyDescent="0.15">
      <c r="B11" s="162">
        <v>43773</v>
      </c>
      <c r="C11" s="220"/>
      <c r="D11" s="220"/>
      <c r="E11" s="220"/>
      <c r="F11" s="220"/>
      <c r="G11" s="219"/>
      <c r="H11" s="218"/>
      <c r="I11" s="305">
        <f t="shared" si="0"/>
        <v>0</v>
      </c>
      <c r="J11" s="166">
        <f t="shared" si="1"/>
        <v>0</v>
      </c>
      <c r="K11" s="286">
        <f t="shared" si="2"/>
        <v>0</v>
      </c>
    </row>
    <row r="12" spans="2:17" ht="20" x14ac:dyDescent="0.15">
      <c r="B12" s="162">
        <v>43774</v>
      </c>
      <c r="C12" s="220"/>
      <c r="D12" s="220"/>
      <c r="E12" s="220"/>
      <c r="F12" s="220"/>
      <c r="G12" s="219"/>
      <c r="H12" s="218"/>
      <c r="I12" s="305">
        <f t="shared" si="0"/>
        <v>0</v>
      </c>
      <c r="J12" s="166">
        <f t="shared" si="1"/>
        <v>0</v>
      </c>
      <c r="K12" s="286">
        <f t="shared" si="2"/>
        <v>0</v>
      </c>
    </row>
    <row r="13" spans="2:17" ht="20" x14ac:dyDescent="0.15">
      <c r="B13" s="162">
        <v>43775</v>
      </c>
      <c r="C13" s="220"/>
      <c r="D13" s="220"/>
      <c r="E13" s="220"/>
      <c r="F13" s="222"/>
      <c r="G13" s="219"/>
      <c r="H13" s="218"/>
      <c r="I13" s="305">
        <f t="shared" si="0"/>
        <v>0</v>
      </c>
      <c r="J13" s="166">
        <f t="shared" si="1"/>
        <v>0</v>
      </c>
      <c r="K13" s="286">
        <f t="shared" si="2"/>
        <v>0</v>
      </c>
    </row>
    <row r="14" spans="2:17" ht="20" x14ac:dyDescent="0.15">
      <c r="B14" s="162">
        <v>43776</v>
      </c>
      <c r="C14" s="220"/>
      <c r="D14" s="220"/>
      <c r="E14" s="220"/>
      <c r="F14" s="220"/>
      <c r="G14" s="219"/>
      <c r="H14" s="218"/>
      <c r="I14" s="305">
        <f t="shared" si="0"/>
        <v>0</v>
      </c>
      <c r="J14" s="166">
        <f t="shared" si="1"/>
        <v>0</v>
      </c>
      <c r="K14" s="286">
        <f t="shared" si="2"/>
        <v>0</v>
      </c>
    </row>
    <row r="15" spans="2:17" ht="20" x14ac:dyDescent="0.15">
      <c r="B15" s="162">
        <v>43777</v>
      </c>
      <c r="C15" s="220"/>
      <c r="D15" s="220"/>
      <c r="E15" s="220"/>
      <c r="F15" s="220"/>
      <c r="G15" s="219"/>
      <c r="H15" s="218"/>
      <c r="I15" s="305">
        <f t="shared" si="0"/>
        <v>0</v>
      </c>
      <c r="J15" s="166">
        <f t="shared" si="1"/>
        <v>0</v>
      </c>
      <c r="K15" s="286">
        <f t="shared" si="2"/>
        <v>0</v>
      </c>
    </row>
    <row r="16" spans="2:17" ht="20" x14ac:dyDescent="0.15">
      <c r="B16" s="179">
        <v>43778</v>
      </c>
      <c r="C16" s="213"/>
      <c r="D16" s="213"/>
      <c r="E16" s="213"/>
      <c r="F16" s="213"/>
      <c r="G16" s="223"/>
      <c r="H16" s="215"/>
      <c r="I16" s="305">
        <f t="shared" si="0"/>
        <v>0</v>
      </c>
      <c r="J16" s="166">
        <f t="shared" si="1"/>
        <v>0</v>
      </c>
      <c r="K16" s="286">
        <f t="shared" si="2"/>
        <v>0</v>
      </c>
    </row>
    <row r="17" spans="2:11" ht="20" x14ac:dyDescent="0.15">
      <c r="B17" s="179">
        <v>43779</v>
      </c>
      <c r="C17" s="249"/>
      <c r="D17" s="249"/>
      <c r="E17" s="249"/>
      <c r="F17" s="249"/>
      <c r="G17" s="223"/>
      <c r="H17" s="215"/>
      <c r="I17" s="305">
        <f t="shared" si="0"/>
        <v>0</v>
      </c>
      <c r="J17" s="166">
        <f t="shared" si="1"/>
        <v>0</v>
      </c>
      <c r="K17" s="286">
        <f t="shared" si="2"/>
        <v>0</v>
      </c>
    </row>
    <row r="18" spans="2:11" ht="20" x14ac:dyDescent="0.15">
      <c r="B18" s="179">
        <v>43780</v>
      </c>
      <c r="C18" s="213"/>
      <c r="D18" s="213"/>
      <c r="E18" s="213"/>
      <c r="F18" s="213"/>
      <c r="G18" s="223"/>
      <c r="H18" s="215"/>
      <c r="I18" s="305">
        <f t="shared" si="0"/>
        <v>0</v>
      </c>
      <c r="J18" s="166">
        <f t="shared" si="1"/>
        <v>0</v>
      </c>
      <c r="K18" s="286">
        <f t="shared" si="2"/>
        <v>0</v>
      </c>
    </row>
    <row r="19" spans="2:11" ht="20" x14ac:dyDescent="0.15">
      <c r="B19" s="162">
        <v>43781</v>
      </c>
      <c r="C19" s="220"/>
      <c r="D19" s="220"/>
      <c r="E19" s="220"/>
      <c r="F19" s="220"/>
      <c r="G19" s="219"/>
      <c r="H19" s="218"/>
      <c r="I19" s="305">
        <f t="shared" si="0"/>
        <v>0</v>
      </c>
      <c r="J19" s="166">
        <f t="shared" si="1"/>
        <v>0</v>
      </c>
      <c r="K19" s="286">
        <f t="shared" si="2"/>
        <v>0</v>
      </c>
    </row>
    <row r="20" spans="2:11" ht="20" x14ac:dyDescent="0.15">
      <c r="B20" s="162">
        <v>43782</v>
      </c>
      <c r="C20" s="220"/>
      <c r="D20" s="220"/>
      <c r="E20" s="220"/>
      <c r="F20" s="220"/>
      <c r="G20" s="219"/>
      <c r="H20" s="218"/>
      <c r="I20" s="305">
        <f t="shared" si="0"/>
        <v>0</v>
      </c>
      <c r="J20" s="166">
        <f t="shared" si="1"/>
        <v>0</v>
      </c>
      <c r="K20" s="286">
        <f t="shared" si="2"/>
        <v>0</v>
      </c>
    </row>
    <row r="21" spans="2:11" ht="20" x14ac:dyDescent="0.15">
      <c r="B21" s="162">
        <v>43783</v>
      </c>
      <c r="C21" s="220"/>
      <c r="D21" s="220"/>
      <c r="E21" s="220"/>
      <c r="F21" s="220"/>
      <c r="G21" s="219"/>
      <c r="H21" s="218"/>
      <c r="I21" s="305">
        <f t="shared" si="0"/>
        <v>0</v>
      </c>
      <c r="J21" s="166">
        <f t="shared" si="1"/>
        <v>0</v>
      </c>
      <c r="K21" s="286">
        <f t="shared" si="2"/>
        <v>0</v>
      </c>
    </row>
    <row r="22" spans="2:11" ht="20" x14ac:dyDescent="0.15">
      <c r="B22" s="162">
        <v>43784</v>
      </c>
      <c r="C22" s="220"/>
      <c r="D22" s="220"/>
      <c r="E22" s="220"/>
      <c r="F22" s="220"/>
      <c r="G22" s="219"/>
      <c r="H22" s="218"/>
      <c r="I22" s="305">
        <f t="shared" si="0"/>
        <v>0</v>
      </c>
      <c r="J22" s="166">
        <f t="shared" si="1"/>
        <v>0</v>
      </c>
      <c r="K22" s="286">
        <f t="shared" si="2"/>
        <v>0</v>
      </c>
    </row>
    <row r="23" spans="2:11" ht="20" x14ac:dyDescent="0.15">
      <c r="B23" s="179">
        <v>43785</v>
      </c>
      <c r="C23" s="213"/>
      <c r="D23" s="213"/>
      <c r="E23" s="213"/>
      <c r="F23" s="213"/>
      <c r="G23" s="223"/>
      <c r="H23" s="215"/>
      <c r="I23" s="305">
        <f t="shared" si="0"/>
        <v>0</v>
      </c>
      <c r="J23" s="166">
        <f t="shared" si="1"/>
        <v>0</v>
      </c>
      <c r="K23" s="286">
        <f t="shared" si="2"/>
        <v>0</v>
      </c>
    </row>
    <row r="24" spans="2:11" ht="20" x14ac:dyDescent="0.15">
      <c r="B24" s="179">
        <v>43786</v>
      </c>
      <c r="C24" s="249"/>
      <c r="D24" s="249"/>
      <c r="E24" s="249"/>
      <c r="F24" s="249"/>
      <c r="G24" s="223"/>
      <c r="H24" s="215"/>
      <c r="I24" s="305">
        <f t="shared" si="0"/>
        <v>0</v>
      </c>
      <c r="J24" s="166">
        <f t="shared" si="1"/>
        <v>0</v>
      </c>
      <c r="K24" s="286">
        <f t="shared" si="2"/>
        <v>0</v>
      </c>
    </row>
    <row r="25" spans="2:11" ht="20" x14ac:dyDescent="0.15">
      <c r="B25" s="162">
        <v>43787</v>
      </c>
      <c r="C25" s="220"/>
      <c r="D25" s="220"/>
      <c r="E25" s="220"/>
      <c r="F25" s="220"/>
      <c r="G25" s="219"/>
      <c r="H25" s="218"/>
      <c r="I25" s="305">
        <f t="shared" si="0"/>
        <v>0</v>
      </c>
      <c r="J25" s="166">
        <f t="shared" si="1"/>
        <v>0</v>
      </c>
      <c r="K25" s="286">
        <f t="shared" si="2"/>
        <v>0</v>
      </c>
    </row>
    <row r="26" spans="2:11" ht="20" x14ac:dyDescent="0.15">
      <c r="B26" s="162">
        <v>43788</v>
      </c>
      <c r="C26" s="220"/>
      <c r="D26" s="220"/>
      <c r="E26" s="220"/>
      <c r="F26" s="220"/>
      <c r="G26" s="219"/>
      <c r="H26" s="218"/>
      <c r="I26" s="305">
        <f t="shared" si="0"/>
        <v>0</v>
      </c>
      <c r="J26" s="166">
        <f t="shared" si="1"/>
        <v>0</v>
      </c>
      <c r="K26" s="286">
        <f t="shared" si="2"/>
        <v>0</v>
      </c>
    </row>
    <row r="27" spans="2:11" ht="20" x14ac:dyDescent="0.15">
      <c r="B27" s="162">
        <v>43789</v>
      </c>
      <c r="C27" s="220"/>
      <c r="D27" s="220"/>
      <c r="E27" s="220"/>
      <c r="F27" s="220"/>
      <c r="G27" s="219"/>
      <c r="H27" s="218"/>
      <c r="I27" s="305">
        <f t="shared" si="0"/>
        <v>0</v>
      </c>
      <c r="J27" s="166">
        <f t="shared" si="1"/>
        <v>0</v>
      </c>
      <c r="K27" s="286">
        <f t="shared" si="2"/>
        <v>0</v>
      </c>
    </row>
    <row r="28" spans="2:11" ht="20" x14ac:dyDescent="0.15">
      <c r="B28" s="162">
        <v>43790</v>
      </c>
      <c r="C28" s="220"/>
      <c r="D28" s="220"/>
      <c r="E28" s="220"/>
      <c r="F28" s="220"/>
      <c r="G28" s="219"/>
      <c r="H28" s="218"/>
      <c r="I28" s="305">
        <f t="shared" si="0"/>
        <v>0</v>
      </c>
      <c r="J28" s="166">
        <f t="shared" si="1"/>
        <v>0</v>
      </c>
      <c r="K28" s="286">
        <f t="shared" si="2"/>
        <v>0</v>
      </c>
    </row>
    <row r="29" spans="2:11" ht="20" x14ac:dyDescent="0.15">
      <c r="B29" s="162">
        <v>43791</v>
      </c>
      <c r="C29" s="220"/>
      <c r="D29" s="220"/>
      <c r="E29" s="220"/>
      <c r="F29" s="220"/>
      <c r="G29" s="219"/>
      <c r="H29" s="218"/>
      <c r="I29" s="305">
        <f t="shared" si="0"/>
        <v>0</v>
      </c>
      <c r="J29" s="166">
        <f t="shared" si="1"/>
        <v>0</v>
      </c>
      <c r="K29" s="286">
        <f t="shared" si="2"/>
        <v>0</v>
      </c>
    </row>
    <row r="30" spans="2:11" ht="20" x14ac:dyDescent="0.15">
      <c r="B30" s="179">
        <v>43792</v>
      </c>
      <c r="C30" s="213"/>
      <c r="D30" s="213"/>
      <c r="E30" s="213"/>
      <c r="F30" s="213"/>
      <c r="G30" s="223"/>
      <c r="H30" s="215"/>
      <c r="I30" s="305">
        <f t="shared" si="0"/>
        <v>0</v>
      </c>
      <c r="J30" s="166">
        <f t="shared" si="1"/>
        <v>0</v>
      </c>
      <c r="K30" s="286">
        <f t="shared" si="2"/>
        <v>0</v>
      </c>
    </row>
    <row r="31" spans="2:11" ht="20" x14ac:dyDescent="0.15">
      <c r="B31" s="179">
        <v>43793</v>
      </c>
      <c r="C31" s="249"/>
      <c r="D31" s="249"/>
      <c r="E31" s="249"/>
      <c r="F31" s="249"/>
      <c r="G31" s="223"/>
      <c r="H31" s="215"/>
      <c r="I31" s="305">
        <f t="shared" si="0"/>
        <v>0</v>
      </c>
      <c r="J31" s="166">
        <f t="shared" si="1"/>
        <v>0</v>
      </c>
      <c r="K31" s="286">
        <f t="shared" si="2"/>
        <v>0</v>
      </c>
    </row>
    <row r="32" spans="2:11" ht="20" x14ac:dyDescent="0.15">
      <c r="B32" s="162">
        <v>43794</v>
      </c>
      <c r="C32" s="220"/>
      <c r="D32" s="220"/>
      <c r="E32" s="220"/>
      <c r="F32" s="220"/>
      <c r="G32" s="219"/>
      <c r="H32" s="218"/>
      <c r="I32" s="305">
        <f t="shared" si="0"/>
        <v>0</v>
      </c>
      <c r="J32" s="166">
        <f t="shared" si="1"/>
        <v>0</v>
      </c>
      <c r="K32" s="286">
        <f t="shared" si="2"/>
        <v>0</v>
      </c>
    </row>
    <row r="33" spans="2:11" ht="20" x14ac:dyDescent="0.15">
      <c r="B33" s="162">
        <v>43795</v>
      </c>
      <c r="C33" s="220"/>
      <c r="D33" s="220"/>
      <c r="E33" s="220"/>
      <c r="F33" s="220"/>
      <c r="G33" s="219"/>
      <c r="H33" s="218"/>
      <c r="I33" s="305">
        <f t="shared" si="0"/>
        <v>0</v>
      </c>
      <c r="J33" s="166">
        <f t="shared" si="1"/>
        <v>0</v>
      </c>
      <c r="K33" s="286">
        <f t="shared" si="2"/>
        <v>0</v>
      </c>
    </row>
    <row r="34" spans="2:11" ht="20" x14ac:dyDescent="0.15">
      <c r="B34" s="162">
        <v>43796</v>
      </c>
      <c r="C34" s="220"/>
      <c r="D34" s="220"/>
      <c r="E34" s="220"/>
      <c r="F34" s="220"/>
      <c r="G34" s="219"/>
      <c r="H34" s="218"/>
      <c r="I34" s="305">
        <f t="shared" si="0"/>
        <v>0</v>
      </c>
      <c r="J34" s="166">
        <f t="shared" si="1"/>
        <v>0</v>
      </c>
      <c r="K34" s="286">
        <f t="shared" si="2"/>
        <v>0</v>
      </c>
    </row>
    <row r="35" spans="2:11" ht="20" x14ac:dyDescent="0.15">
      <c r="B35" s="162">
        <v>43797</v>
      </c>
      <c r="C35" s="220"/>
      <c r="D35" s="220"/>
      <c r="E35" s="220"/>
      <c r="F35" s="220"/>
      <c r="G35" s="219"/>
      <c r="H35" s="218"/>
      <c r="I35" s="305">
        <f t="shared" si="0"/>
        <v>0</v>
      </c>
      <c r="J35" s="166">
        <f t="shared" si="1"/>
        <v>0</v>
      </c>
      <c r="K35" s="286">
        <f t="shared" si="2"/>
        <v>0</v>
      </c>
    </row>
    <row r="36" spans="2:11" ht="20" x14ac:dyDescent="0.15">
      <c r="B36" s="162">
        <v>43798</v>
      </c>
      <c r="C36" s="220"/>
      <c r="D36" s="220"/>
      <c r="E36" s="220"/>
      <c r="F36" s="220"/>
      <c r="G36" s="219"/>
      <c r="H36" s="218"/>
      <c r="I36" s="305">
        <f t="shared" si="0"/>
        <v>0</v>
      </c>
      <c r="J36" s="166">
        <f t="shared" si="1"/>
        <v>0</v>
      </c>
      <c r="K36" s="286">
        <f t="shared" si="2"/>
        <v>0</v>
      </c>
    </row>
    <row r="37" spans="2:11" ht="21" thickBot="1" x14ac:dyDescent="0.2">
      <c r="B37" s="179">
        <v>43799</v>
      </c>
      <c r="C37" s="213"/>
      <c r="D37" s="213"/>
      <c r="E37" s="213"/>
      <c r="F37" s="213"/>
      <c r="G37" s="223"/>
      <c r="H37" s="215"/>
      <c r="I37" s="306">
        <f t="shared" si="0"/>
        <v>0</v>
      </c>
      <c r="J37" s="302">
        <f t="shared" si="1"/>
        <v>0</v>
      </c>
      <c r="K37" s="287">
        <f t="shared" si="2"/>
        <v>0</v>
      </c>
    </row>
    <row r="38" spans="2:11" ht="20.25" customHeight="1" thickTop="1" x14ac:dyDescent="0.2">
      <c r="B38" s="209"/>
      <c r="C38" s="209"/>
      <c r="D38" s="209"/>
      <c r="E38" s="209"/>
      <c r="F38" s="209"/>
      <c r="G38" s="209"/>
      <c r="H38" s="209"/>
      <c r="I38" s="208"/>
    </row>
  </sheetData>
  <sheetProtection formatColumns="0"/>
  <mergeCells count="11">
    <mergeCell ref="J5:K5"/>
    <mergeCell ref="J6:K6"/>
    <mergeCell ref="H2:H3"/>
    <mergeCell ref="I2:I3"/>
    <mergeCell ref="I4:I5"/>
    <mergeCell ref="B1:I1"/>
    <mergeCell ref="J1:K1"/>
    <mergeCell ref="J2:K2"/>
    <mergeCell ref="J3:K3"/>
    <mergeCell ref="J4:K4"/>
    <mergeCell ref="C3:E3"/>
  </mergeCells>
  <dataValidations count="19">
    <dataValidation allowBlank="1" showInputMessage="1" showErrorMessage="1" prompt="adsfa" sqref="H2" xr:uid="{00000000-0002-0000-0F00-000000000000}"/>
    <dataValidation allowBlank="1" showInputMessage="1" showErrorMessage="1" prompt="Total Assignable Hours Worked to date are automatically calculated in cell below" sqref="I4 E5" xr:uid="{00000000-0002-0000-0F00-000001000000}"/>
    <dataValidation allowBlank="1" showInputMessage="1" showErrorMessage="1" prompt="Total Assignable Hours Worked to date automatically calculated in this cell." sqref="E6 I6" xr:uid="{00000000-0002-0000-0F00-000002000000}"/>
    <dataValidation allowBlank="1" showInputMessage="1" showErrorMessage="1" prompt="Assigned Hours Worked are automatically calculated in this column under this heading." sqref="J7:K7" xr:uid="{00000000-0002-0000-0F00-000003000000}"/>
    <dataValidation allowBlank="1" showInputMessage="1" showErrorMessage="1" prompt="Enter Assigned Time After School in this column under this heading." sqref="H7 I8:I34" xr:uid="{00000000-0002-0000-0F00-000004000000}"/>
    <dataValidation allowBlank="1" showInputMessage="1" showErrorMessage="1" prompt="Enter Date in this column under this heading. Use heading filters to find specific entries" sqref="B7" xr:uid="{00000000-0002-0000-0F00-000005000000}"/>
    <dataValidation allowBlank="1" showInputMessage="1" showErrorMessage="1" prompt="Total Hours Worked are automatically calculated in this cell" sqref="C6:D6" xr:uid="{00000000-0002-0000-0F00-000006000000}"/>
    <dataValidation allowBlank="1" showInputMessage="1" showErrorMessage="1" prompt="Enter Total Work Week Hours in this cell" sqref="B6" xr:uid="{00000000-0002-0000-0F00-000007000000}"/>
    <dataValidation allowBlank="1" showInputMessage="1" showErrorMessage="1" prompt="Regular Hours are automatically calculated in cell below" sqref="C5" xr:uid="{00000000-0002-0000-0F00-000008000000}"/>
    <dataValidation allowBlank="1" showInputMessage="1" showErrorMessage="1" prompt="Total Assignable Hours Worked are automatically calculated in cell below" sqref="D5" xr:uid="{00000000-0002-0000-0F00-000009000000}"/>
    <dataValidation allowBlank="1" showInputMessage="1" showErrorMessage="1" prompt="Enter Total Assignable Hours in cell below" sqref="B5" xr:uid="{00000000-0002-0000-0F00-00000A000000}"/>
    <dataValidation allowBlank="1" showInputMessage="1" showErrorMessage="1" prompt="Enter School Name in this cell" sqref="C3" xr:uid="{00000000-0002-0000-0F00-00000B000000}"/>
    <dataValidation allowBlank="1" showInputMessage="1" showErrorMessage="1" prompt="Enter School Name in cell to the right" sqref="B3" xr:uid="{00000000-0002-0000-0F00-00000C000000}"/>
    <dataValidation allowBlank="1" showInputMessage="1" showErrorMessage="1" prompt="Enter Teacher's FTE in this cell" sqref="D2" xr:uid="{00000000-0002-0000-0F00-00000D000000}"/>
    <dataValidation allowBlank="1" showInputMessage="1" showErrorMessage="1" prompt="Enter Teacher Name in this cell" sqref="C2" xr:uid="{00000000-0002-0000-0F00-00000E000000}"/>
    <dataValidation allowBlank="1" showInputMessage="1" showErrorMessage="1" prompt="Enter Teacher Name and FTE in cells to the right" sqref="B2" xr:uid="{00000000-0002-0000-0F00-00000F000000}"/>
    <dataValidation allowBlank="1" showInputMessage="1" showErrorMessage="1" prompt="Enter Teacher and School details in cells below" sqref="B1" xr:uid="{00000000-0002-0000-0F00-000010000000}"/>
    <dataValidation allowBlank="1" showInputMessage="1" showErrorMessage="1" prompt="Use this worksheet to track hours worked in a work week. Enter Date and Times in TimeSheet table. Total Hours, Regular Hours and Overtime Hours are automatically calculated" sqref="A1" xr:uid="{00000000-0002-0000-0F00-000011000000}"/>
    <dataValidation allowBlank="1" showErrorMessage="1" sqref="A2:A1048576 F5:G6 I2 L1:L6 N1:N2 I35:I37 P1:XFD6 R7:XFD37 P7:Q7 F2:G3 J8:Q37 B38:XFD1048576 H17 H24 H31 M5:N7 O1:O7 H10 H8 B8:F37" xr:uid="{00000000-0002-0000-0F00-000012000000}"/>
  </dataValidations>
  <hyperlinks>
    <hyperlink ref="I2" location="Summary!A1" display="Summary!A1" xr:uid="{00000000-0004-0000-0F00-000000000000}"/>
    <hyperlink ref="I2:I3" location="'Hours Summary'!A1" display="Return to Main" xr:uid="{00000000-0004-0000-0F00-000001000000}"/>
    <hyperlink ref="J2" location="'Mon-Day 1-S1'!Print_Titles" display="MON | Day 1 - Sem 1" xr:uid="{00000000-0004-0000-0F00-000002000000}"/>
    <hyperlink ref="J3" location="'Tue-Day 2-S1'!Print_Titles" display="TUE | Day 2 - Sem 1" xr:uid="{00000000-0004-0000-0F00-000003000000}"/>
    <hyperlink ref="J4" location="'Wed-Day 3-S1'!Print_Titles" display="WED | Day 3 - Sem 1" xr:uid="{00000000-0004-0000-0F00-000004000000}"/>
    <hyperlink ref="J5" location="'Thu-Day 4-S1'!Print_Titles" display="THU | Day 4 - Sem 1" xr:uid="{00000000-0004-0000-0F00-000005000000}"/>
    <hyperlink ref="J6" location="'Fri-Day 5-S1'!Print_Titles" display="FRI | Day 5 - Sem 1" xr:uid="{00000000-0004-0000-0F00-000006000000}"/>
    <hyperlink ref="M2" location="'Day 6'!A1" display="Day 6 - Sem 1" xr:uid="{00000000-0004-0000-0F00-000007000000}"/>
    <hyperlink ref="M3" location="'Early Dismissal 1'!A1" display="Early Out 1 - Sem 1" xr:uid="{00000000-0004-0000-0F00-000008000000}"/>
    <hyperlink ref="M4" location="'Early Dismissal 2'!A1" display="Early Out 2 - Sem 1" xr:uid="{00000000-0004-0000-0F00-000009000000}"/>
    <hyperlink ref="J2:K2" location="'Mon-Day 1'!A1" display="MON | Day 1 - Sem 1" xr:uid="{00000000-0004-0000-0F00-00000A000000}"/>
    <hyperlink ref="J3:K3" location="'Tue-Day 2'!A1" display="TUE | Day 2 - Sem 1" xr:uid="{00000000-0004-0000-0F00-00000B000000}"/>
    <hyperlink ref="J4:K4" location="'Wed-Day 3'!A1" display="WED | Day 3 - Sem 1" xr:uid="{00000000-0004-0000-0F00-00000C000000}"/>
    <hyperlink ref="J5:K5" location="'Thu-Day 4'!A1" display="THU | Day 4 - Sem 1" xr:uid="{00000000-0004-0000-0F00-00000D000000}"/>
    <hyperlink ref="J6:K6" location="'Fri-Day 5'!A1" display="FRI | Day 5 - Sem 1" xr:uid="{00000000-0004-0000-0F00-00000E000000}"/>
  </hyperlinks>
  <printOptions horizontalCentered="1"/>
  <pageMargins left="0.25" right="0.25" top="0.75" bottom="0.75" header="0.3" footer="0.3"/>
  <pageSetup scale="87" fitToHeight="0" orientation="landscape" r:id="rId1"/>
  <headerFooter differentFirst="1">
    <oddFooter>Page &amp;P of &amp;N</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lorScale" priority="1" id="{1E474A0A-9B16-4AE5-894E-A3CFABC6A70C}">
            <x14:colorScale>
              <x14:cfvo type="formula">
                <xm:f>August!$B$6*0.5</xm:f>
              </x14:cfvo>
              <x14:cfvo type="formula">
                <xm:f>August!$B$6*0.67</xm:f>
              </x14:cfvo>
              <x14:cfvo type="formula">
                <xm:f>August!$B$6*0.83</xm:f>
              </x14:cfvo>
              <x14:color rgb="FF00B050"/>
              <x14:color rgb="FFFFEB84"/>
              <x14:color rgb="FFFF0000"/>
            </x14:colorScale>
          </x14:cfRule>
          <xm:sqref>E6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4"/>
    <pageSetUpPr fitToPage="1"/>
  </sheetPr>
  <dimension ref="B1:Q39"/>
  <sheetViews>
    <sheetView showGridLines="0" zoomScale="75" zoomScaleNormal="75" workbookViewId="0">
      <pane xSplit="14" ySplit="7" topLeftCell="O25" activePane="bottomRight" state="frozen"/>
      <selection activeCell="C8" sqref="C8"/>
      <selection pane="topRight" activeCell="C8" sqref="C8"/>
      <selection pane="bottomLeft" activeCell="C8" sqref="C8"/>
      <selection pane="bottomRight" activeCell="D2" sqref="D2"/>
    </sheetView>
  </sheetViews>
  <sheetFormatPr baseColWidth="10" defaultColWidth="9" defaultRowHeight="20.25" customHeight="1" x14ac:dyDescent="0.15"/>
  <cols>
    <col min="1" max="1" width="0.83203125" style="147" customWidth="1"/>
    <col min="2" max="2" width="21.1640625" style="147" customWidth="1"/>
    <col min="3" max="3" width="14.1640625" style="147" customWidth="1"/>
    <col min="4" max="4" width="20.1640625" style="147" customWidth="1"/>
    <col min="5" max="5" width="17.1640625" style="147" customWidth="1"/>
    <col min="6" max="6" width="16.1640625" style="147" customWidth="1"/>
    <col min="7" max="7" width="12.5" style="147" customWidth="1"/>
    <col min="8" max="8" width="15.83203125" style="147" customWidth="1"/>
    <col min="9" max="9" width="17" style="207" customWidth="1"/>
    <col min="10" max="10" width="12.1640625" style="147" customWidth="1"/>
    <col min="11" max="11" width="20.83203125" style="147" customWidth="1"/>
    <col min="12" max="12" width="13.1640625" style="147" customWidth="1"/>
    <col min="13" max="13" width="14.83203125" style="147" customWidth="1"/>
    <col min="14" max="14" width="9.83203125" style="147" customWidth="1"/>
    <col min="15" max="15" width="1.83203125" style="147" customWidth="1"/>
    <col min="16" max="16384" width="9" style="147"/>
  </cols>
  <sheetData>
    <row r="1" spans="2:17" ht="35.25" customHeight="1" thickTop="1" thickBot="1" x14ac:dyDescent="0.35">
      <c r="B1" s="449" t="s">
        <v>77</v>
      </c>
      <c r="C1" s="449"/>
      <c r="D1" s="449"/>
      <c r="E1" s="449"/>
      <c r="F1" s="449"/>
      <c r="G1" s="449"/>
      <c r="H1" s="449"/>
      <c r="I1" s="450"/>
      <c r="J1" s="423" t="s">
        <v>20</v>
      </c>
      <c r="K1" s="424"/>
      <c r="L1" s="206" t="s">
        <v>17</v>
      </c>
      <c r="M1" s="118" t="s">
        <v>20</v>
      </c>
      <c r="N1" s="206" t="s">
        <v>17</v>
      </c>
      <c r="O1" s="181"/>
    </row>
    <row r="2" spans="2:17" ht="46.5" customHeight="1" thickBot="1" x14ac:dyDescent="0.2">
      <c r="B2" s="246" t="s">
        <v>37</v>
      </c>
      <c r="C2" s="326" t="str">
        <f>'Hours Summary'!D1</f>
        <v>Type Teacher Name</v>
      </c>
      <c r="D2" s="329" t="str">
        <f>'Hours Summary'!G1</f>
        <v>Type FTE</v>
      </c>
      <c r="E2" s="327" t="s">
        <v>36</v>
      </c>
      <c r="F2" s="245" t="s">
        <v>55</v>
      </c>
      <c r="G2" s="203">
        <f>'Hours Summary'!G7</f>
        <v>0</v>
      </c>
      <c r="H2" s="439" t="s">
        <v>95</v>
      </c>
      <c r="I2" s="451" t="s">
        <v>22</v>
      </c>
      <c r="J2" s="425" t="s">
        <v>120</v>
      </c>
      <c r="K2" s="426"/>
      <c r="L2" s="202">
        <f>'Hours Summary'!C6+'Hours Summary'!D6</f>
        <v>0</v>
      </c>
      <c r="M2" s="201" t="s">
        <v>125</v>
      </c>
      <c r="N2" s="119">
        <f>'Hours Summary'!C11+'Hours Summary'!D11</f>
        <v>0</v>
      </c>
      <c r="O2" s="181"/>
    </row>
    <row r="3" spans="2:17" ht="46.5" customHeight="1" thickBot="1" x14ac:dyDescent="0.2">
      <c r="B3" s="244" t="s">
        <v>35</v>
      </c>
      <c r="C3" s="431" t="str">
        <f>'Hours Summary'!D2</f>
        <v>Type School Name</v>
      </c>
      <c r="D3" s="431"/>
      <c r="E3" s="432"/>
      <c r="F3" s="243" t="s">
        <v>56</v>
      </c>
      <c r="G3" s="198">
        <f>'Hours Summary'!G12</f>
        <v>0</v>
      </c>
      <c r="H3" s="440"/>
      <c r="I3" s="452"/>
      <c r="J3" s="427" t="s">
        <v>121</v>
      </c>
      <c r="K3" s="428"/>
      <c r="L3" s="197">
        <f>'Hours Summary'!C7+'Hours Summary'!D7</f>
        <v>0</v>
      </c>
      <c r="M3" s="196" t="s">
        <v>126</v>
      </c>
      <c r="N3" s="195">
        <f>'Hours Summary'!C12+'Hours Summary'!D12</f>
        <v>0</v>
      </c>
      <c r="O3" s="181"/>
    </row>
    <row r="4" spans="2:17" ht="78" customHeight="1" thickBot="1" x14ac:dyDescent="0.2">
      <c r="B4" s="194" t="s">
        <v>128</v>
      </c>
      <c r="C4" s="328" t="str">
        <f>'Hours Summary'!H3</f>
        <v>Typical Assign FTE</v>
      </c>
      <c r="D4" s="194" t="s">
        <v>86</v>
      </c>
      <c r="E4" s="193">
        <f>IFERROR(D2*1200,0)</f>
        <v>0</v>
      </c>
      <c r="F4" s="194" t="s">
        <v>116</v>
      </c>
      <c r="G4" s="193">
        <f>November!B6</f>
        <v>0</v>
      </c>
      <c r="I4" s="453" t="s">
        <v>39</v>
      </c>
      <c r="J4" s="429" t="s">
        <v>122</v>
      </c>
      <c r="K4" s="430"/>
      <c r="L4" s="191">
        <f>'Hours Summary'!C8+'Hours Summary'!D8</f>
        <v>0</v>
      </c>
      <c r="M4" s="190" t="s">
        <v>127</v>
      </c>
      <c r="N4" s="189">
        <f>'Hours Summary'!C13+'Hours Summary'!D13</f>
        <v>0</v>
      </c>
      <c r="O4" s="181"/>
    </row>
    <row r="5" spans="2:17" ht="76.5" customHeight="1" thickBot="1" x14ac:dyDescent="0.25">
      <c r="B5" s="295" t="s">
        <v>115</v>
      </c>
      <c r="C5" s="297" t="s">
        <v>104</v>
      </c>
      <c r="D5" s="299" t="s">
        <v>114</v>
      </c>
      <c r="E5" s="120" t="s">
        <v>69</v>
      </c>
      <c r="F5" s="148"/>
      <c r="G5" s="148"/>
      <c r="I5" s="454"/>
      <c r="J5" s="433" t="s">
        <v>123</v>
      </c>
      <c r="K5" s="434"/>
      <c r="L5" s="188">
        <f>'Hours Summary'!C9+'Hours Summary'!D9</f>
        <v>0</v>
      </c>
      <c r="M5" s="284"/>
      <c r="N5" s="181"/>
      <c r="O5" s="181"/>
    </row>
    <row r="6" spans="2:17" ht="28.5" customHeight="1" thickBot="1" x14ac:dyDescent="0.25">
      <c r="B6" s="303">
        <f>G4-D6</f>
        <v>0</v>
      </c>
      <c r="C6" s="298">
        <f>SUM(I8:I38)/60</f>
        <v>0</v>
      </c>
      <c r="D6" s="300">
        <f>SUM(K8:K38)</f>
        <v>0</v>
      </c>
      <c r="E6" s="134">
        <f>November!E6+D6</f>
        <v>0</v>
      </c>
      <c r="F6" s="148"/>
      <c r="G6" s="148"/>
      <c r="I6" s="225">
        <f>August!B6-E6</f>
        <v>0</v>
      </c>
      <c r="J6" s="435" t="s">
        <v>124</v>
      </c>
      <c r="K6" s="436"/>
      <c r="L6" s="186">
        <f>'Hours Summary'!C10+'Hours Summary'!D10</f>
        <v>0</v>
      </c>
      <c r="M6" s="181"/>
      <c r="N6" s="181"/>
      <c r="O6" s="181"/>
    </row>
    <row r="7" spans="2:17" ht="89.25" customHeight="1" thickTop="1" x14ac:dyDescent="0.15">
      <c r="B7" s="242" t="s">
        <v>34</v>
      </c>
      <c r="C7" s="241" t="s">
        <v>58</v>
      </c>
      <c r="D7" s="184" t="s">
        <v>110</v>
      </c>
      <c r="E7" s="184" t="s">
        <v>105</v>
      </c>
      <c r="F7" s="241" t="s">
        <v>59</v>
      </c>
      <c r="G7" s="240" t="s">
        <v>66</v>
      </c>
      <c r="H7" s="239" t="s">
        <v>60</v>
      </c>
      <c r="I7" s="307" t="s">
        <v>106</v>
      </c>
      <c r="J7" s="308" t="s">
        <v>67</v>
      </c>
      <c r="K7" s="285" t="s">
        <v>68</v>
      </c>
      <c r="L7" s="181"/>
      <c r="M7" s="181"/>
      <c r="N7" s="181"/>
      <c r="O7" s="181"/>
      <c r="P7" s="180"/>
      <c r="Q7" s="180"/>
    </row>
    <row r="8" spans="2:17" ht="20" x14ac:dyDescent="0.15">
      <c r="B8" s="179">
        <v>43800</v>
      </c>
      <c r="C8" s="217"/>
      <c r="D8" s="217"/>
      <c r="E8" s="217"/>
      <c r="F8" s="217"/>
      <c r="G8" s="216"/>
      <c r="H8" s="215"/>
      <c r="I8" s="305">
        <f t="shared" ref="I8:I38" si="0">E8</f>
        <v>0</v>
      </c>
      <c r="J8" s="166">
        <f t="shared" ref="J8:J38" si="1">IFERROR(C8+D8+F8+H8,0)</f>
        <v>0</v>
      </c>
      <c r="K8" s="286">
        <f t="shared" ref="K8:K38" si="2">IFERROR(J8/60,0)</f>
        <v>0</v>
      </c>
      <c r="L8" s="180"/>
      <c r="M8" s="180"/>
      <c r="N8" s="180"/>
      <c r="O8" s="180"/>
    </row>
    <row r="9" spans="2:17" ht="20" x14ac:dyDescent="0.15">
      <c r="B9" s="162">
        <v>43801</v>
      </c>
      <c r="C9" s="220"/>
      <c r="D9" s="220"/>
      <c r="E9" s="220"/>
      <c r="F9" s="220"/>
      <c r="G9" s="219"/>
      <c r="H9" s="218"/>
      <c r="I9" s="305">
        <f t="shared" si="0"/>
        <v>0</v>
      </c>
      <c r="J9" s="166">
        <f t="shared" si="1"/>
        <v>0</v>
      </c>
      <c r="K9" s="286">
        <f t="shared" si="2"/>
        <v>0</v>
      </c>
    </row>
    <row r="10" spans="2:17" ht="20" x14ac:dyDescent="0.15">
      <c r="B10" s="162">
        <v>43802</v>
      </c>
      <c r="C10" s="220"/>
      <c r="D10" s="220"/>
      <c r="E10" s="220"/>
      <c r="F10" s="220"/>
      <c r="G10" s="219"/>
      <c r="H10" s="218"/>
      <c r="I10" s="305">
        <f t="shared" si="0"/>
        <v>0</v>
      </c>
      <c r="J10" s="166">
        <f t="shared" si="1"/>
        <v>0</v>
      </c>
      <c r="K10" s="286">
        <f t="shared" si="2"/>
        <v>0</v>
      </c>
    </row>
    <row r="11" spans="2:17" ht="20" x14ac:dyDescent="0.15">
      <c r="B11" s="162">
        <v>43803</v>
      </c>
      <c r="C11" s="222"/>
      <c r="D11" s="222"/>
      <c r="E11" s="222"/>
      <c r="F11" s="222"/>
      <c r="G11" s="219"/>
      <c r="H11" s="218"/>
      <c r="I11" s="305">
        <f t="shared" si="0"/>
        <v>0</v>
      </c>
      <c r="J11" s="166">
        <f t="shared" si="1"/>
        <v>0</v>
      </c>
      <c r="K11" s="286">
        <f t="shared" si="2"/>
        <v>0</v>
      </c>
    </row>
    <row r="12" spans="2:17" ht="20" x14ac:dyDescent="0.15">
      <c r="B12" s="162">
        <v>43804</v>
      </c>
      <c r="C12" s="221"/>
      <c r="D12" s="221"/>
      <c r="E12" s="221"/>
      <c r="F12" s="221"/>
      <c r="G12" s="219"/>
      <c r="H12" s="218"/>
      <c r="I12" s="305">
        <f t="shared" si="0"/>
        <v>0</v>
      </c>
      <c r="J12" s="166">
        <f t="shared" si="1"/>
        <v>0</v>
      </c>
      <c r="K12" s="286">
        <f t="shared" si="2"/>
        <v>0</v>
      </c>
    </row>
    <row r="13" spans="2:17" ht="20" x14ac:dyDescent="0.15">
      <c r="B13" s="162">
        <v>43805</v>
      </c>
      <c r="C13" s="220"/>
      <c r="D13" s="220"/>
      <c r="E13" s="220"/>
      <c r="F13" s="220"/>
      <c r="G13" s="219"/>
      <c r="H13" s="218"/>
      <c r="I13" s="305">
        <f t="shared" si="0"/>
        <v>0</v>
      </c>
      <c r="J13" s="166">
        <f t="shared" si="1"/>
        <v>0</v>
      </c>
      <c r="K13" s="286">
        <f t="shared" si="2"/>
        <v>0</v>
      </c>
    </row>
    <row r="14" spans="2:17" ht="20" x14ac:dyDescent="0.15">
      <c r="B14" s="179">
        <v>43806</v>
      </c>
      <c r="C14" s="213"/>
      <c r="D14" s="213"/>
      <c r="E14" s="213"/>
      <c r="F14" s="213"/>
      <c r="G14" s="216"/>
      <c r="H14" s="215"/>
      <c r="I14" s="305">
        <f t="shared" si="0"/>
        <v>0</v>
      </c>
      <c r="J14" s="166">
        <f t="shared" si="1"/>
        <v>0</v>
      </c>
      <c r="K14" s="286">
        <f t="shared" si="2"/>
        <v>0</v>
      </c>
    </row>
    <row r="15" spans="2:17" ht="20" x14ac:dyDescent="0.15">
      <c r="B15" s="179">
        <v>43807</v>
      </c>
      <c r="C15" s="217"/>
      <c r="D15" s="217"/>
      <c r="E15" s="217"/>
      <c r="F15" s="217"/>
      <c r="G15" s="216"/>
      <c r="H15" s="215"/>
      <c r="I15" s="305">
        <f t="shared" si="0"/>
        <v>0</v>
      </c>
      <c r="J15" s="166">
        <f t="shared" si="1"/>
        <v>0</v>
      </c>
      <c r="K15" s="286">
        <f t="shared" si="2"/>
        <v>0</v>
      </c>
    </row>
    <row r="16" spans="2:17" ht="20" x14ac:dyDescent="0.15">
      <c r="B16" s="162">
        <v>43808</v>
      </c>
      <c r="C16" s="220"/>
      <c r="D16" s="220"/>
      <c r="E16" s="220"/>
      <c r="F16" s="220"/>
      <c r="G16" s="219"/>
      <c r="H16" s="218"/>
      <c r="I16" s="305">
        <f t="shared" si="0"/>
        <v>0</v>
      </c>
      <c r="J16" s="166">
        <f t="shared" si="1"/>
        <v>0</v>
      </c>
      <c r="K16" s="286">
        <f t="shared" si="2"/>
        <v>0</v>
      </c>
    </row>
    <row r="17" spans="2:11" ht="20" x14ac:dyDescent="0.15">
      <c r="B17" s="162">
        <v>43809</v>
      </c>
      <c r="C17" s="220"/>
      <c r="D17" s="220"/>
      <c r="E17" s="220"/>
      <c r="F17" s="220"/>
      <c r="G17" s="219"/>
      <c r="H17" s="218"/>
      <c r="I17" s="305">
        <f t="shared" si="0"/>
        <v>0</v>
      </c>
      <c r="J17" s="166">
        <f t="shared" si="1"/>
        <v>0</v>
      </c>
      <c r="K17" s="286">
        <f t="shared" si="2"/>
        <v>0</v>
      </c>
    </row>
    <row r="18" spans="2:11" ht="20" x14ac:dyDescent="0.15">
      <c r="B18" s="162">
        <v>43810</v>
      </c>
      <c r="C18" s="220"/>
      <c r="D18" s="220"/>
      <c r="E18" s="220"/>
      <c r="F18" s="220"/>
      <c r="G18" s="219"/>
      <c r="H18" s="218"/>
      <c r="I18" s="305">
        <f t="shared" si="0"/>
        <v>0</v>
      </c>
      <c r="J18" s="166">
        <f t="shared" si="1"/>
        <v>0</v>
      </c>
      <c r="K18" s="286">
        <f t="shared" si="2"/>
        <v>0</v>
      </c>
    </row>
    <row r="19" spans="2:11" ht="20" x14ac:dyDescent="0.15">
      <c r="B19" s="162">
        <v>43811</v>
      </c>
      <c r="C19" s="220"/>
      <c r="D19" s="220"/>
      <c r="E19" s="220"/>
      <c r="F19" s="220"/>
      <c r="G19" s="219"/>
      <c r="H19" s="218"/>
      <c r="I19" s="305">
        <f t="shared" si="0"/>
        <v>0</v>
      </c>
      <c r="J19" s="166">
        <f t="shared" si="1"/>
        <v>0</v>
      </c>
      <c r="K19" s="286">
        <f t="shared" si="2"/>
        <v>0</v>
      </c>
    </row>
    <row r="20" spans="2:11" ht="20" x14ac:dyDescent="0.15">
      <c r="B20" s="162">
        <v>43812</v>
      </c>
      <c r="C20" s="220"/>
      <c r="D20" s="220"/>
      <c r="E20" s="220"/>
      <c r="F20" s="220"/>
      <c r="G20" s="219"/>
      <c r="H20" s="218"/>
      <c r="I20" s="305">
        <f t="shared" si="0"/>
        <v>0</v>
      </c>
      <c r="J20" s="166">
        <f t="shared" si="1"/>
        <v>0</v>
      </c>
      <c r="K20" s="286">
        <f t="shared" si="2"/>
        <v>0</v>
      </c>
    </row>
    <row r="21" spans="2:11" ht="20" x14ac:dyDescent="0.15">
      <c r="B21" s="179">
        <v>43813</v>
      </c>
      <c r="C21" s="213"/>
      <c r="D21" s="213"/>
      <c r="E21" s="213"/>
      <c r="F21" s="213"/>
      <c r="G21" s="216"/>
      <c r="H21" s="215"/>
      <c r="I21" s="305">
        <f t="shared" si="0"/>
        <v>0</v>
      </c>
      <c r="J21" s="166">
        <f t="shared" si="1"/>
        <v>0</v>
      </c>
      <c r="K21" s="286">
        <f t="shared" si="2"/>
        <v>0</v>
      </c>
    </row>
    <row r="22" spans="2:11" ht="20" x14ac:dyDescent="0.15">
      <c r="B22" s="179">
        <v>43814</v>
      </c>
      <c r="C22" s="213"/>
      <c r="D22" s="213"/>
      <c r="E22" s="213"/>
      <c r="F22" s="213"/>
      <c r="G22" s="223"/>
      <c r="H22" s="215"/>
      <c r="I22" s="309">
        <f t="shared" si="0"/>
        <v>0</v>
      </c>
      <c r="J22" s="166">
        <f t="shared" si="1"/>
        <v>0</v>
      </c>
      <c r="K22" s="286">
        <f t="shared" si="2"/>
        <v>0</v>
      </c>
    </row>
    <row r="23" spans="2:11" ht="20" x14ac:dyDescent="0.15">
      <c r="B23" s="162">
        <v>43815</v>
      </c>
      <c r="C23" s="220"/>
      <c r="D23" s="220"/>
      <c r="E23" s="220"/>
      <c r="F23" s="220"/>
      <c r="G23" s="219"/>
      <c r="H23" s="218"/>
      <c r="I23" s="309">
        <f t="shared" si="0"/>
        <v>0</v>
      </c>
      <c r="J23" s="166">
        <f t="shared" si="1"/>
        <v>0</v>
      </c>
      <c r="K23" s="286">
        <f t="shared" si="2"/>
        <v>0</v>
      </c>
    </row>
    <row r="24" spans="2:11" ht="20" x14ac:dyDescent="0.15">
      <c r="B24" s="162">
        <v>43816</v>
      </c>
      <c r="C24" s="220"/>
      <c r="D24" s="220"/>
      <c r="E24" s="220"/>
      <c r="F24" s="220"/>
      <c r="G24" s="219"/>
      <c r="H24" s="218"/>
      <c r="I24" s="305">
        <f t="shared" si="0"/>
        <v>0</v>
      </c>
      <c r="J24" s="166">
        <f t="shared" si="1"/>
        <v>0</v>
      </c>
      <c r="K24" s="286">
        <f t="shared" si="2"/>
        <v>0</v>
      </c>
    </row>
    <row r="25" spans="2:11" ht="20" x14ac:dyDescent="0.15">
      <c r="B25" s="162">
        <v>43817</v>
      </c>
      <c r="C25" s="220"/>
      <c r="D25" s="220"/>
      <c r="E25" s="220"/>
      <c r="F25" s="220"/>
      <c r="G25" s="219"/>
      <c r="H25" s="218"/>
      <c r="I25" s="305">
        <f t="shared" si="0"/>
        <v>0</v>
      </c>
      <c r="J25" s="166">
        <f t="shared" si="1"/>
        <v>0</v>
      </c>
      <c r="K25" s="286">
        <f t="shared" si="2"/>
        <v>0</v>
      </c>
    </row>
    <row r="26" spans="2:11" ht="20" x14ac:dyDescent="0.15">
      <c r="B26" s="162">
        <v>43818</v>
      </c>
      <c r="C26" s="220"/>
      <c r="D26" s="220"/>
      <c r="E26" s="220"/>
      <c r="F26" s="220"/>
      <c r="G26" s="219"/>
      <c r="H26" s="218"/>
      <c r="I26" s="305">
        <f t="shared" si="0"/>
        <v>0</v>
      </c>
      <c r="J26" s="166">
        <f t="shared" si="1"/>
        <v>0</v>
      </c>
      <c r="K26" s="286">
        <f t="shared" si="2"/>
        <v>0</v>
      </c>
    </row>
    <row r="27" spans="2:11" ht="20" x14ac:dyDescent="0.15">
      <c r="B27" s="162">
        <v>43819</v>
      </c>
      <c r="C27" s="220"/>
      <c r="D27" s="220"/>
      <c r="E27" s="220"/>
      <c r="F27" s="220"/>
      <c r="G27" s="219"/>
      <c r="H27" s="218"/>
      <c r="I27" s="305">
        <f t="shared" si="0"/>
        <v>0</v>
      </c>
      <c r="J27" s="166">
        <f t="shared" si="1"/>
        <v>0</v>
      </c>
      <c r="K27" s="286">
        <f t="shared" si="2"/>
        <v>0</v>
      </c>
    </row>
    <row r="28" spans="2:11" ht="20" x14ac:dyDescent="0.15">
      <c r="B28" s="179">
        <v>43820</v>
      </c>
      <c r="C28" s="213"/>
      <c r="D28" s="213"/>
      <c r="E28" s="213"/>
      <c r="F28" s="213"/>
      <c r="G28" s="216"/>
      <c r="H28" s="215"/>
      <c r="I28" s="305">
        <f t="shared" si="0"/>
        <v>0</v>
      </c>
      <c r="J28" s="166">
        <f t="shared" si="1"/>
        <v>0</v>
      </c>
      <c r="K28" s="286">
        <f t="shared" si="2"/>
        <v>0</v>
      </c>
    </row>
    <row r="29" spans="2:11" ht="20" x14ac:dyDescent="0.15">
      <c r="B29" s="179">
        <v>43821</v>
      </c>
      <c r="C29" s="213"/>
      <c r="D29" s="213"/>
      <c r="E29" s="213"/>
      <c r="F29" s="213"/>
      <c r="G29" s="216"/>
      <c r="H29" s="215"/>
      <c r="I29" s="305">
        <f t="shared" si="0"/>
        <v>0</v>
      </c>
      <c r="J29" s="166">
        <f t="shared" si="1"/>
        <v>0</v>
      </c>
      <c r="K29" s="286">
        <f t="shared" si="2"/>
        <v>0</v>
      </c>
    </row>
    <row r="30" spans="2:11" ht="28" x14ac:dyDescent="0.15">
      <c r="B30" s="179">
        <v>43822</v>
      </c>
      <c r="C30" s="213"/>
      <c r="D30" s="213"/>
      <c r="E30" s="213"/>
      <c r="F30" s="213"/>
      <c r="G30" s="216" t="s">
        <v>107</v>
      </c>
      <c r="H30" s="215"/>
      <c r="I30" s="305">
        <f t="shared" si="0"/>
        <v>0</v>
      </c>
      <c r="J30" s="166">
        <f t="shared" si="1"/>
        <v>0</v>
      </c>
      <c r="K30" s="286">
        <f t="shared" si="2"/>
        <v>0</v>
      </c>
    </row>
    <row r="31" spans="2:11" ht="28" x14ac:dyDescent="0.15">
      <c r="B31" s="179">
        <v>43823</v>
      </c>
      <c r="C31" s="213"/>
      <c r="D31" s="213"/>
      <c r="E31" s="213"/>
      <c r="F31" s="213"/>
      <c r="G31" s="216" t="s">
        <v>107</v>
      </c>
      <c r="H31" s="215"/>
      <c r="I31" s="305">
        <f t="shared" si="0"/>
        <v>0</v>
      </c>
      <c r="J31" s="166">
        <f t="shared" si="1"/>
        <v>0</v>
      </c>
      <c r="K31" s="286">
        <f t="shared" si="2"/>
        <v>0</v>
      </c>
    </row>
    <row r="32" spans="2:11" ht="28" x14ac:dyDescent="0.15">
      <c r="B32" s="179">
        <v>43824</v>
      </c>
      <c r="C32" s="213"/>
      <c r="D32" s="213"/>
      <c r="E32" s="213"/>
      <c r="F32" s="213"/>
      <c r="G32" s="223" t="s">
        <v>107</v>
      </c>
      <c r="H32" s="215"/>
      <c r="I32" s="305">
        <f t="shared" si="0"/>
        <v>0</v>
      </c>
      <c r="J32" s="166">
        <f t="shared" si="1"/>
        <v>0</v>
      </c>
      <c r="K32" s="286">
        <f t="shared" si="2"/>
        <v>0</v>
      </c>
    </row>
    <row r="33" spans="2:11" ht="28" x14ac:dyDescent="0.15">
      <c r="B33" s="179">
        <v>43825</v>
      </c>
      <c r="C33" s="213"/>
      <c r="D33" s="213"/>
      <c r="E33" s="213"/>
      <c r="F33" s="213"/>
      <c r="G33" s="223" t="s">
        <v>107</v>
      </c>
      <c r="H33" s="215"/>
      <c r="I33" s="305">
        <f t="shared" si="0"/>
        <v>0</v>
      </c>
      <c r="J33" s="166">
        <f t="shared" si="1"/>
        <v>0</v>
      </c>
      <c r="K33" s="286">
        <f t="shared" si="2"/>
        <v>0</v>
      </c>
    </row>
    <row r="34" spans="2:11" ht="28" x14ac:dyDescent="0.15">
      <c r="B34" s="179">
        <v>43826</v>
      </c>
      <c r="C34" s="213"/>
      <c r="D34" s="213"/>
      <c r="E34" s="213"/>
      <c r="F34" s="213"/>
      <c r="G34" s="223" t="s">
        <v>107</v>
      </c>
      <c r="H34" s="215"/>
      <c r="I34" s="305">
        <f t="shared" si="0"/>
        <v>0</v>
      </c>
      <c r="J34" s="166">
        <f t="shared" si="1"/>
        <v>0</v>
      </c>
      <c r="K34" s="286">
        <f t="shared" si="2"/>
        <v>0</v>
      </c>
    </row>
    <row r="35" spans="2:11" ht="28" x14ac:dyDescent="0.15">
      <c r="B35" s="179">
        <v>43827</v>
      </c>
      <c r="C35" s="213"/>
      <c r="D35" s="213"/>
      <c r="E35" s="213"/>
      <c r="F35" s="213"/>
      <c r="G35" s="223" t="s">
        <v>107</v>
      </c>
      <c r="H35" s="215"/>
      <c r="I35" s="305">
        <f t="shared" si="0"/>
        <v>0</v>
      </c>
      <c r="J35" s="166">
        <f t="shared" si="1"/>
        <v>0</v>
      </c>
      <c r="K35" s="286">
        <f t="shared" si="2"/>
        <v>0</v>
      </c>
    </row>
    <row r="36" spans="2:11" ht="28" x14ac:dyDescent="0.15">
      <c r="B36" s="179">
        <v>43828</v>
      </c>
      <c r="C36" s="213"/>
      <c r="D36" s="213"/>
      <c r="E36" s="213"/>
      <c r="F36" s="213"/>
      <c r="G36" s="223" t="s">
        <v>107</v>
      </c>
      <c r="H36" s="215"/>
      <c r="I36" s="305">
        <f t="shared" si="0"/>
        <v>0</v>
      </c>
      <c r="J36" s="166">
        <f t="shared" si="1"/>
        <v>0</v>
      </c>
      <c r="K36" s="286">
        <f t="shared" si="2"/>
        <v>0</v>
      </c>
    </row>
    <row r="37" spans="2:11" ht="28" x14ac:dyDescent="0.15">
      <c r="B37" s="179">
        <v>43829</v>
      </c>
      <c r="C37" s="254"/>
      <c r="D37" s="254"/>
      <c r="E37" s="254"/>
      <c r="F37" s="254"/>
      <c r="G37" s="223" t="s">
        <v>107</v>
      </c>
      <c r="H37" s="253"/>
      <c r="I37" s="310">
        <f t="shared" si="0"/>
        <v>0</v>
      </c>
      <c r="J37" s="166">
        <f t="shared" si="1"/>
        <v>0</v>
      </c>
      <c r="K37" s="291">
        <f t="shared" si="2"/>
        <v>0</v>
      </c>
    </row>
    <row r="38" spans="2:11" ht="29" thickBot="1" x14ac:dyDescent="0.2">
      <c r="B38" s="251">
        <v>43830</v>
      </c>
      <c r="C38" s="250"/>
      <c r="D38" s="250"/>
      <c r="E38" s="250"/>
      <c r="F38" s="250"/>
      <c r="G38" s="212" t="s">
        <v>107</v>
      </c>
      <c r="H38" s="211"/>
      <c r="I38" s="306">
        <f t="shared" si="0"/>
        <v>0</v>
      </c>
      <c r="J38" s="302">
        <f t="shared" si="1"/>
        <v>0</v>
      </c>
      <c r="K38" s="287">
        <f t="shared" si="2"/>
        <v>0</v>
      </c>
    </row>
    <row r="39" spans="2:11" ht="20.25" customHeight="1" thickTop="1" x14ac:dyDescent="0.15"/>
  </sheetData>
  <sheetProtection formatColumns="0"/>
  <mergeCells count="11">
    <mergeCell ref="J5:K5"/>
    <mergeCell ref="J6:K6"/>
    <mergeCell ref="H2:H3"/>
    <mergeCell ref="I2:I3"/>
    <mergeCell ref="I4:I5"/>
    <mergeCell ref="B1:I1"/>
    <mergeCell ref="J1:K1"/>
    <mergeCell ref="J2:K2"/>
    <mergeCell ref="J3:K3"/>
    <mergeCell ref="J4:K4"/>
    <mergeCell ref="C3:E3"/>
  </mergeCells>
  <dataValidations count="19">
    <dataValidation allowBlank="1" showErrorMessage="1" sqref="A2:A1048576 F5:G6 I2 F2:G3 M5:N7 I35:I38 P1:XFD6 R7:XFD37 P7:Q7 N1:N2 J8:Q37 H11:H12 J38:K38 L38:XFD1048576 B39:K1048576 H15 L1:L6 O1:O7 H8 B8:F38" xr:uid="{00000000-0002-0000-1000-000000000000}"/>
    <dataValidation allowBlank="1" showInputMessage="1" showErrorMessage="1" prompt="Use this worksheet to track hours worked in a work week. Enter Date and Times in TimeSheet table. Total Hours, Regular Hours and Overtime Hours are automatically calculated" sqref="A1" xr:uid="{00000000-0002-0000-1000-000001000000}"/>
    <dataValidation allowBlank="1" showInputMessage="1" showErrorMessage="1" prompt="Enter Teacher and School details in cells below" sqref="B1" xr:uid="{00000000-0002-0000-1000-000002000000}"/>
    <dataValidation allowBlank="1" showInputMessage="1" showErrorMessage="1" prompt="Enter Teacher Name and FTE in cells to the right" sqref="B2" xr:uid="{00000000-0002-0000-1000-000003000000}"/>
    <dataValidation allowBlank="1" showInputMessage="1" showErrorMessage="1" prompt="Enter Teacher Name in this cell" sqref="C2" xr:uid="{00000000-0002-0000-1000-000004000000}"/>
    <dataValidation allowBlank="1" showInputMessage="1" showErrorMessage="1" prompt="Enter Teacher's FTE in this cell" sqref="D2" xr:uid="{00000000-0002-0000-1000-000005000000}"/>
    <dataValidation allowBlank="1" showInputMessage="1" showErrorMessage="1" prompt="Enter School Name in cell to the right" sqref="B3" xr:uid="{00000000-0002-0000-1000-000006000000}"/>
    <dataValidation allowBlank="1" showInputMessage="1" showErrorMessage="1" prompt="Enter School Name in this cell" sqref="C3" xr:uid="{00000000-0002-0000-1000-000007000000}"/>
    <dataValidation allowBlank="1" showInputMessage="1" showErrorMessage="1" prompt="Enter Total Assignable Hours in cell below" sqref="B5" xr:uid="{00000000-0002-0000-1000-000008000000}"/>
    <dataValidation allowBlank="1" showInputMessage="1" showErrorMessage="1" prompt="Total Assignable Hours Worked are automatically calculated in cell below" sqref="D5" xr:uid="{00000000-0002-0000-1000-000009000000}"/>
    <dataValidation allowBlank="1" showInputMessage="1" showErrorMessage="1" prompt="Regular Hours are automatically calculated in cell below" sqref="C5" xr:uid="{00000000-0002-0000-1000-00000A000000}"/>
    <dataValidation allowBlank="1" showInputMessage="1" showErrorMessage="1" prompt="Enter Total Work Week Hours in this cell" sqref="B6" xr:uid="{00000000-0002-0000-1000-00000B000000}"/>
    <dataValidation allowBlank="1" showInputMessage="1" showErrorMessage="1" prompt="Total Hours Worked are automatically calculated in this cell" sqref="C6:D6" xr:uid="{00000000-0002-0000-1000-00000C000000}"/>
    <dataValidation allowBlank="1" showInputMessage="1" showErrorMessage="1" prompt="Enter Date in this column under this heading. Use heading filters to find specific entries" sqref="B7" xr:uid="{00000000-0002-0000-1000-00000D000000}"/>
    <dataValidation allowBlank="1" showInputMessage="1" showErrorMessage="1" prompt="Enter Assigned Time After School in this column under this heading." sqref="H7 I8:I34" xr:uid="{00000000-0002-0000-1000-00000E000000}"/>
    <dataValidation allowBlank="1" showInputMessage="1" showErrorMessage="1" prompt="Assigned Hours Worked are automatically calculated in this column under this heading." sqref="J7:K7" xr:uid="{00000000-0002-0000-1000-00000F000000}"/>
    <dataValidation allowBlank="1" showInputMessage="1" showErrorMessage="1" prompt="Total Assignable Hours Worked to date automatically calculated in this cell." sqref="E6 I6" xr:uid="{00000000-0002-0000-1000-000010000000}"/>
    <dataValidation allowBlank="1" showInputMessage="1" showErrorMessage="1" prompt="Total Assignable Hours Worked to date are automatically calculated in cell below" sqref="I4 E5" xr:uid="{00000000-0002-0000-1000-000011000000}"/>
    <dataValidation allowBlank="1" showInputMessage="1" showErrorMessage="1" prompt="adsfa" sqref="H2" xr:uid="{00000000-0002-0000-1000-000012000000}"/>
  </dataValidations>
  <hyperlinks>
    <hyperlink ref="I2" location="Summary!A1" display="Summary!A1" xr:uid="{00000000-0004-0000-1000-000000000000}"/>
    <hyperlink ref="I2:I3" location="'Hours Summary'!A1" display="Return to Main" xr:uid="{00000000-0004-0000-1000-000001000000}"/>
    <hyperlink ref="J2" location="'Mon-Day 1-S1'!Print_Titles" display="MON | Day 1 - Sem 1" xr:uid="{00000000-0004-0000-1000-000002000000}"/>
    <hyperlink ref="J3" location="'Tue-Day 2-S1'!Print_Titles" display="TUE | Day 2 - Sem 1" xr:uid="{00000000-0004-0000-1000-000003000000}"/>
    <hyperlink ref="J4" location="'Wed-Day 3-S1'!Print_Titles" display="WED | Day 3 - Sem 1" xr:uid="{00000000-0004-0000-1000-000004000000}"/>
    <hyperlink ref="J5" location="'Thu-Day 4-S1'!Print_Titles" display="THU | Day 4 - Sem 1" xr:uid="{00000000-0004-0000-1000-000005000000}"/>
    <hyperlink ref="J6" location="'Fri-Day 5-S1'!Print_Titles" display="FRI | Day 5 - Sem 1" xr:uid="{00000000-0004-0000-1000-000006000000}"/>
    <hyperlink ref="M2" location="'Day 6'!A1" display="Day 6 - Sem 1" xr:uid="{00000000-0004-0000-1000-000007000000}"/>
    <hyperlink ref="M3" location="'Early Dismissal 1'!A1" display="Early Out 1 - Sem 1" xr:uid="{00000000-0004-0000-1000-000008000000}"/>
    <hyperlink ref="M4" location="'Early Dismissal 2'!A1" display="Early Out 2 - Sem 1" xr:uid="{00000000-0004-0000-1000-000009000000}"/>
    <hyperlink ref="J2:K2" location="'Mon-Day 1'!A1" display="MON | Day 1 - Sem 1" xr:uid="{00000000-0004-0000-1000-00000A000000}"/>
    <hyperlink ref="J3:K3" location="'Tue-Day 2'!A1" display="TUE | Day 2 - Sem 1" xr:uid="{00000000-0004-0000-1000-00000B000000}"/>
    <hyperlink ref="J4:K4" location="'Wed-Day 3'!A1" display="WED | Day 3 - Sem 1" xr:uid="{00000000-0004-0000-1000-00000C000000}"/>
    <hyperlink ref="J5:K5" location="'Thu-Day 4'!A1" display="THU | Day 4 - Sem 1" xr:uid="{00000000-0004-0000-1000-00000D000000}"/>
    <hyperlink ref="J6:K6" location="'Fri-Day 5'!A1" display="FRI | Day 5 - Sem 1" xr:uid="{00000000-0004-0000-1000-00000E000000}"/>
  </hyperlinks>
  <printOptions horizontalCentered="1"/>
  <pageMargins left="0.25" right="0.25" top="0.75" bottom="0.75" header="0.3" footer="0.3"/>
  <pageSetup scale="87" fitToHeight="0" orientation="landscape" r:id="rId1"/>
  <headerFooter differentFirst="1">
    <oddFooter>Page &amp;P of &amp;N</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lorScale" priority="1" id="{5F85EA9B-2F84-4BDC-B910-443F7FC3F186}">
            <x14:colorScale>
              <x14:cfvo type="formula">
                <xm:f>August!$B$6*0.5</xm:f>
              </x14:cfvo>
              <x14:cfvo type="formula">
                <xm:f>August!$B$6*0.67</xm:f>
              </x14:cfvo>
              <x14:cfvo type="formula">
                <xm:f>August!$B$6*0.83</xm:f>
              </x14:cfvo>
              <x14:color rgb="FF00B050"/>
              <x14:color rgb="FFFFEB84"/>
              <x14:color rgb="FFFF0000"/>
            </x14:colorScale>
          </x14:cfRule>
          <xm:sqref>E6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4"/>
    <pageSetUpPr fitToPage="1"/>
  </sheetPr>
  <dimension ref="B1:Q39"/>
  <sheetViews>
    <sheetView showGridLines="0" zoomScale="75" zoomScaleNormal="75" workbookViewId="0">
      <pane xSplit="14" ySplit="7" topLeftCell="O22" activePane="bottomRight" state="frozen"/>
      <selection activeCell="C8" sqref="C8"/>
      <selection pane="topRight" activeCell="C8" sqref="C8"/>
      <selection pane="bottomLeft" activeCell="C8" sqref="C8"/>
      <selection pane="bottomRight" activeCell="D2" sqref="D2"/>
    </sheetView>
  </sheetViews>
  <sheetFormatPr baseColWidth="10" defaultColWidth="9" defaultRowHeight="20.25" customHeight="1" x14ac:dyDescent="0.15"/>
  <cols>
    <col min="1" max="1" width="0.83203125" style="147" customWidth="1"/>
    <col min="2" max="2" width="21.1640625" style="147" customWidth="1"/>
    <col min="3" max="3" width="14.1640625" style="147" customWidth="1"/>
    <col min="4" max="4" width="20.1640625" style="147" customWidth="1"/>
    <col min="5" max="5" width="17.1640625" style="147" customWidth="1"/>
    <col min="6" max="6" width="16.1640625" style="147" customWidth="1"/>
    <col min="7" max="7" width="12.5" style="147" customWidth="1"/>
    <col min="8" max="8" width="15.83203125" style="147" customWidth="1"/>
    <col min="9" max="9" width="18.1640625" style="207" customWidth="1"/>
    <col min="10" max="10" width="12.1640625" style="147" customWidth="1"/>
    <col min="11" max="11" width="20.83203125" style="147" customWidth="1"/>
    <col min="12" max="12" width="13.1640625" style="147" customWidth="1"/>
    <col min="13" max="13" width="14.83203125" style="147" customWidth="1"/>
    <col min="14" max="14" width="9.83203125" style="147" customWidth="1"/>
    <col min="15" max="15" width="1.83203125" style="147" customWidth="1"/>
    <col min="16" max="16384" width="9" style="147"/>
  </cols>
  <sheetData>
    <row r="1" spans="2:17" ht="35.25" customHeight="1" thickTop="1" thickBot="1" x14ac:dyDescent="0.35">
      <c r="B1" s="449" t="s">
        <v>78</v>
      </c>
      <c r="C1" s="449"/>
      <c r="D1" s="449"/>
      <c r="E1" s="449"/>
      <c r="F1" s="449"/>
      <c r="G1" s="449"/>
      <c r="H1" s="449"/>
      <c r="I1" s="450"/>
      <c r="J1" s="423" t="s">
        <v>20</v>
      </c>
      <c r="K1" s="424"/>
      <c r="L1" s="206" t="s">
        <v>17</v>
      </c>
      <c r="M1" s="118" t="s">
        <v>20</v>
      </c>
      <c r="N1" s="206" t="s">
        <v>17</v>
      </c>
      <c r="O1" s="181"/>
    </row>
    <row r="2" spans="2:17" ht="46.5" customHeight="1" thickBot="1" x14ac:dyDescent="0.2">
      <c r="B2" s="246" t="s">
        <v>37</v>
      </c>
      <c r="C2" s="326" t="str">
        <f>'Hours Summary'!D1</f>
        <v>Type Teacher Name</v>
      </c>
      <c r="D2" s="329" t="str">
        <f>'Hours Summary'!G1</f>
        <v>Type FTE</v>
      </c>
      <c r="E2" s="327" t="s">
        <v>36</v>
      </c>
      <c r="F2" s="245" t="s">
        <v>55</v>
      </c>
      <c r="G2" s="203">
        <f>'Hours Summary'!G7</f>
        <v>0</v>
      </c>
      <c r="H2" s="439" t="s">
        <v>95</v>
      </c>
      <c r="I2" s="451" t="s">
        <v>22</v>
      </c>
      <c r="J2" s="425" t="s">
        <v>120</v>
      </c>
      <c r="K2" s="426"/>
      <c r="L2" s="202">
        <f>'Hours Summary'!C6+'Hours Summary'!D6</f>
        <v>0</v>
      </c>
      <c r="M2" s="201" t="s">
        <v>125</v>
      </c>
      <c r="N2" s="119">
        <f>'Hours Summary'!C11+'Hours Summary'!D11</f>
        <v>0</v>
      </c>
      <c r="O2" s="181"/>
    </row>
    <row r="3" spans="2:17" ht="46.5" customHeight="1" thickBot="1" x14ac:dyDescent="0.2">
      <c r="B3" s="244" t="s">
        <v>35</v>
      </c>
      <c r="C3" s="431" t="str">
        <f>'Hours Summary'!D2</f>
        <v>Type School Name</v>
      </c>
      <c r="D3" s="431"/>
      <c r="E3" s="432"/>
      <c r="F3" s="243" t="s">
        <v>56</v>
      </c>
      <c r="G3" s="198">
        <f>'Hours Summary'!G12</f>
        <v>0</v>
      </c>
      <c r="H3" s="440"/>
      <c r="I3" s="452"/>
      <c r="J3" s="427" t="s">
        <v>121</v>
      </c>
      <c r="K3" s="428"/>
      <c r="L3" s="197">
        <f>'Hours Summary'!C7+'Hours Summary'!D7</f>
        <v>0</v>
      </c>
      <c r="M3" s="196" t="s">
        <v>126</v>
      </c>
      <c r="N3" s="195">
        <f>'Hours Summary'!C12+'Hours Summary'!D12</f>
        <v>0</v>
      </c>
      <c r="O3" s="181"/>
    </row>
    <row r="4" spans="2:17" ht="76.5" customHeight="1" thickBot="1" x14ac:dyDescent="0.2">
      <c r="B4" s="194" t="s">
        <v>128</v>
      </c>
      <c r="C4" s="328" t="str">
        <f>'Hours Summary'!H3</f>
        <v>Typical Assign FTE</v>
      </c>
      <c r="D4" s="194" t="s">
        <v>86</v>
      </c>
      <c r="E4" s="193">
        <f>IFERROR(D2*1200,0)</f>
        <v>0</v>
      </c>
      <c r="F4" s="194" t="s">
        <v>116</v>
      </c>
      <c r="G4" s="193">
        <f>December!B6</f>
        <v>0</v>
      </c>
      <c r="I4" s="453" t="s">
        <v>39</v>
      </c>
      <c r="J4" s="429" t="s">
        <v>122</v>
      </c>
      <c r="K4" s="430"/>
      <c r="L4" s="191">
        <f>'Hours Summary'!C8+'Hours Summary'!D8</f>
        <v>0</v>
      </c>
      <c r="M4" s="190" t="s">
        <v>127</v>
      </c>
      <c r="N4" s="189">
        <f>'Hours Summary'!C13+'Hours Summary'!D13</f>
        <v>0</v>
      </c>
      <c r="O4" s="181"/>
    </row>
    <row r="5" spans="2:17" ht="76.5" customHeight="1" thickBot="1" x14ac:dyDescent="0.25">
      <c r="B5" s="295" t="s">
        <v>115</v>
      </c>
      <c r="C5" s="297" t="s">
        <v>104</v>
      </c>
      <c r="D5" s="299" t="s">
        <v>114</v>
      </c>
      <c r="E5" s="120" t="s">
        <v>69</v>
      </c>
      <c r="F5" s="148"/>
      <c r="G5" s="148"/>
      <c r="I5" s="454"/>
      <c r="J5" s="433" t="s">
        <v>123</v>
      </c>
      <c r="K5" s="434"/>
      <c r="L5" s="188">
        <f>'Hours Summary'!C9+'Hours Summary'!D9</f>
        <v>0</v>
      </c>
      <c r="M5" s="284"/>
      <c r="N5" s="181"/>
      <c r="O5" s="181"/>
    </row>
    <row r="6" spans="2:17" ht="28.5" customHeight="1" thickBot="1" x14ac:dyDescent="0.25">
      <c r="B6" s="303">
        <f>G4-D6</f>
        <v>0</v>
      </c>
      <c r="C6" s="298">
        <f>SUM(I8:I38)/60</f>
        <v>0</v>
      </c>
      <c r="D6" s="300">
        <f>SUM(K8:K38)</f>
        <v>0</v>
      </c>
      <c r="E6" s="134">
        <f>December!E6+D6</f>
        <v>0</v>
      </c>
      <c r="F6" s="148"/>
      <c r="G6" s="148"/>
      <c r="I6" s="225">
        <f>August!B6-E6</f>
        <v>0</v>
      </c>
      <c r="J6" s="435" t="s">
        <v>124</v>
      </c>
      <c r="K6" s="436"/>
      <c r="L6" s="186">
        <f>'Hours Summary'!C10+'Hours Summary'!D10</f>
        <v>0</v>
      </c>
      <c r="M6" s="181"/>
      <c r="N6" s="181"/>
      <c r="O6" s="181"/>
    </row>
    <row r="7" spans="2:17" ht="89.25" customHeight="1" thickTop="1" x14ac:dyDescent="0.15">
      <c r="B7" s="242" t="s">
        <v>34</v>
      </c>
      <c r="C7" s="241" t="s">
        <v>58</v>
      </c>
      <c r="D7" s="184" t="s">
        <v>110</v>
      </c>
      <c r="E7" s="184" t="s">
        <v>105</v>
      </c>
      <c r="F7" s="241" t="s">
        <v>59</v>
      </c>
      <c r="G7" s="240" t="s">
        <v>66</v>
      </c>
      <c r="H7" s="239" t="s">
        <v>60</v>
      </c>
      <c r="I7" s="307" t="s">
        <v>106</v>
      </c>
      <c r="J7" s="308" t="s">
        <v>67</v>
      </c>
      <c r="K7" s="285" t="s">
        <v>68</v>
      </c>
      <c r="L7" s="181"/>
      <c r="M7" s="181"/>
      <c r="N7" s="181"/>
      <c r="O7" s="181"/>
      <c r="P7" s="180"/>
      <c r="Q7" s="180"/>
    </row>
    <row r="8" spans="2:17" ht="28" x14ac:dyDescent="0.15">
      <c r="B8" s="179">
        <v>43831</v>
      </c>
      <c r="C8" s="217"/>
      <c r="D8" s="217"/>
      <c r="E8" s="217"/>
      <c r="F8" s="217"/>
      <c r="G8" s="223" t="s">
        <v>107</v>
      </c>
      <c r="H8" s="215"/>
      <c r="I8" s="305">
        <f t="shared" ref="I8:I38" si="0">E8</f>
        <v>0</v>
      </c>
      <c r="J8" s="166">
        <f t="shared" ref="J8:J38" si="1">IFERROR(C8+D8+F8+H8,0)</f>
        <v>0</v>
      </c>
      <c r="K8" s="286">
        <f t="shared" ref="K8:K38" si="2">IFERROR(J8/60,0)</f>
        <v>0</v>
      </c>
      <c r="L8" s="180"/>
      <c r="M8" s="180"/>
      <c r="N8" s="180"/>
      <c r="O8" s="180"/>
    </row>
    <row r="9" spans="2:17" ht="28" x14ac:dyDescent="0.15">
      <c r="B9" s="179">
        <v>43832</v>
      </c>
      <c r="C9" s="217"/>
      <c r="D9" s="217"/>
      <c r="E9" s="217"/>
      <c r="F9" s="217"/>
      <c r="G9" s="216" t="s">
        <v>107</v>
      </c>
      <c r="H9" s="215"/>
      <c r="I9" s="305">
        <f t="shared" si="0"/>
        <v>0</v>
      </c>
      <c r="J9" s="166">
        <f t="shared" si="1"/>
        <v>0</v>
      </c>
      <c r="K9" s="286">
        <f t="shared" si="2"/>
        <v>0</v>
      </c>
    </row>
    <row r="10" spans="2:17" ht="28" x14ac:dyDescent="0.15">
      <c r="B10" s="179">
        <v>43833</v>
      </c>
      <c r="C10" s="217"/>
      <c r="D10" s="217"/>
      <c r="E10" s="217"/>
      <c r="F10" s="217"/>
      <c r="G10" s="216" t="s">
        <v>107</v>
      </c>
      <c r="H10" s="215"/>
      <c r="I10" s="305">
        <f t="shared" si="0"/>
        <v>0</v>
      </c>
      <c r="J10" s="166">
        <f t="shared" si="1"/>
        <v>0</v>
      </c>
      <c r="K10" s="286">
        <f t="shared" si="2"/>
        <v>0</v>
      </c>
    </row>
    <row r="11" spans="2:17" ht="20" x14ac:dyDescent="0.15">
      <c r="B11" s="179">
        <v>43834</v>
      </c>
      <c r="C11" s="217"/>
      <c r="D11" s="217"/>
      <c r="E11" s="217"/>
      <c r="F11" s="217"/>
      <c r="G11" s="223"/>
      <c r="H11" s="215"/>
      <c r="I11" s="305">
        <f t="shared" si="0"/>
        <v>0</v>
      </c>
      <c r="J11" s="166">
        <f t="shared" si="1"/>
        <v>0</v>
      </c>
      <c r="K11" s="286">
        <f t="shared" si="2"/>
        <v>0</v>
      </c>
    </row>
    <row r="12" spans="2:17" ht="20" x14ac:dyDescent="0.15">
      <c r="B12" s="179">
        <v>43835</v>
      </c>
      <c r="C12" s="249"/>
      <c r="D12" s="249"/>
      <c r="E12" s="249"/>
      <c r="F12" s="249"/>
      <c r="G12" s="223"/>
      <c r="H12" s="215"/>
      <c r="I12" s="305">
        <f t="shared" si="0"/>
        <v>0</v>
      </c>
      <c r="J12" s="166">
        <f t="shared" si="1"/>
        <v>0</v>
      </c>
      <c r="K12" s="286">
        <f t="shared" si="2"/>
        <v>0</v>
      </c>
    </row>
    <row r="13" spans="2:17" ht="20" x14ac:dyDescent="0.15">
      <c r="B13" s="162">
        <v>43836</v>
      </c>
      <c r="C13" s="238"/>
      <c r="D13" s="238"/>
      <c r="E13" s="238"/>
      <c r="F13" s="238"/>
      <c r="G13" s="219"/>
      <c r="H13" s="218"/>
      <c r="I13" s="305">
        <f t="shared" si="0"/>
        <v>0</v>
      </c>
      <c r="J13" s="166">
        <f t="shared" si="1"/>
        <v>0</v>
      </c>
      <c r="K13" s="286">
        <f t="shared" si="2"/>
        <v>0</v>
      </c>
    </row>
    <row r="14" spans="2:17" ht="20" x14ac:dyDescent="0.15">
      <c r="B14" s="162">
        <v>43837</v>
      </c>
      <c r="C14" s="220"/>
      <c r="D14" s="220"/>
      <c r="E14" s="220"/>
      <c r="F14" s="220"/>
      <c r="G14" s="219"/>
      <c r="H14" s="218"/>
      <c r="I14" s="305">
        <f t="shared" si="0"/>
        <v>0</v>
      </c>
      <c r="J14" s="166">
        <f t="shared" si="1"/>
        <v>0</v>
      </c>
      <c r="K14" s="286">
        <f t="shared" si="2"/>
        <v>0</v>
      </c>
    </row>
    <row r="15" spans="2:17" ht="20" x14ac:dyDescent="0.15">
      <c r="B15" s="162">
        <v>43838</v>
      </c>
      <c r="C15" s="220"/>
      <c r="D15" s="220"/>
      <c r="E15" s="220"/>
      <c r="F15" s="220"/>
      <c r="G15" s="219"/>
      <c r="H15" s="218"/>
      <c r="I15" s="305">
        <f t="shared" si="0"/>
        <v>0</v>
      </c>
      <c r="J15" s="166">
        <f t="shared" si="1"/>
        <v>0</v>
      </c>
      <c r="K15" s="286">
        <f t="shared" si="2"/>
        <v>0</v>
      </c>
    </row>
    <row r="16" spans="2:17" ht="20" x14ac:dyDescent="0.15">
      <c r="B16" s="162">
        <v>43839</v>
      </c>
      <c r="C16" s="238"/>
      <c r="D16" s="238"/>
      <c r="E16" s="238"/>
      <c r="F16" s="238"/>
      <c r="G16" s="237"/>
      <c r="H16" s="218"/>
      <c r="I16" s="305">
        <f t="shared" si="0"/>
        <v>0</v>
      </c>
      <c r="J16" s="166">
        <f t="shared" si="1"/>
        <v>0</v>
      </c>
      <c r="K16" s="286">
        <f t="shared" si="2"/>
        <v>0</v>
      </c>
    </row>
    <row r="17" spans="2:11" ht="20" x14ac:dyDescent="0.15">
      <c r="B17" s="162">
        <v>43840</v>
      </c>
      <c r="C17" s="238"/>
      <c r="D17" s="238"/>
      <c r="E17" s="238"/>
      <c r="F17" s="238"/>
      <c r="G17" s="237"/>
      <c r="H17" s="218"/>
      <c r="I17" s="305">
        <f t="shared" si="0"/>
        <v>0</v>
      </c>
      <c r="J17" s="166">
        <f t="shared" si="1"/>
        <v>0</v>
      </c>
      <c r="K17" s="286">
        <f t="shared" si="2"/>
        <v>0</v>
      </c>
    </row>
    <row r="18" spans="2:11" ht="20" x14ac:dyDescent="0.15">
      <c r="B18" s="179">
        <v>43841</v>
      </c>
      <c r="C18" s="213"/>
      <c r="D18" s="213"/>
      <c r="E18" s="213"/>
      <c r="F18" s="213"/>
      <c r="G18" s="223"/>
      <c r="H18" s="215"/>
      <c r="I18" s="305">
        <f t="shared" si="0"/>
        <v>0</v>
      </c>
      <c r="J18" s="166">
        <f t="shared" si="1"/>
        <v>0</v>
      </c>
      <c r="K18" s="286">
        <f t="shared" si="2"/>
        <v>0</v>
      </c>
    </row>
    <row r="19" spans="2:11" ht="20" x14ac:dyDescent="0.15">
      <c r="B19" s="179">
        <v>43842</v>
      </c>
      <c r="C19" s="213"/>
      <c r="D19" s="213"/>
      <c r="E19" s="213"/>
      <c r="F19" s="213"/>
      <c r="G19" s="223"/>
      <c r="H19" s="215"/>
      <c r="I19" s="305">
        <f t="shared" si="0"/>
        <v>0</v>
      </c>
      <c r="J19" s="166">
        <f t="shared" si="1"/>
        <v>0</v>
      </c>
      <c r="K19" s="286">
        <f t="shared" si="2"/>
        <v>0</v>
      </c>
    </row>
    <row r="20" spans="2:11" ht="20" x14ac:dyDescent="0.15">
      <c r="B20" s="162">
        <v>43843</v>
      </c>
      <c r="C20" s="238"/>
      <c r="D20" s="238"/>
      <c r="E20" s="238"/>
      <c r="F20" s="238"/>
      <c r="G20" s="219"/>
      <c r="H20" s="218"/>
      <c r="I20" s="305">
        <f t="shared" si="0"/>
        <v>0</v>
      </c>
      <c r="J20" s="166">
        <f t="shared" si="1"/>
        <v>0</v>
      </c>
      <c r="K20" s="286">
        <f t="shared" si="2"/>
        <v>0</v>
      </c>
    </row>
    <row r="21" spans="2:11" ht="20" x14ac:dyDescent="0.15">
      <c r="B21" s="162">
        <v>43844</v>
      </c>
      <c r="C21" s="220"/>
      <c r="D21" s="220"/>
      <c r="E21" s="220"/>
      <c r="F21" s="220"/>
      <c r="G21" s="219"/>
      <c r="H21" s="218"/>
      <c r="I21" s="305">
        <f t="shared" si="0"/>
        <v>0</v>
      </c>
      <c r="J21" s="166">
        <f t="shared" si="1"/>
        <v>0</v>
      </c>
      <c r="K21" s="286">
        <f t="shared" si="2"/>
        <v>0</v>
      </c>
    </row>
    <row r="22" spans="2:11" ht="20" x14ac:dyDescent="0.15">
      <c r="B22" s="162">
        <v>43845</v>
      </c>
      <c r="C22" s="220"/>
      <c r="D22" s="220"/>
      <c r="E22" s="220"/>
      <c r="F22" s="220"/>
      <c r="G22" s="219"/>
      <c r="H22" s="218"/>
      <c r="I22" s="305">
        <f t="shared" si="0"/>
        <v>0</v>
      </c>
      <c r="J22" s="166">
        <f t="shared" si="1"/>
        <v>0</v>
      </c>
      <c r="K22" s="286">
        <f t="shared" si="2"/>
        <v>0</v>
      </c>
    </row>
    <row r="23" spans="2:11" ht="20" x14ac:dyDescent="0.15">
      <c r="B23" s="162">
        <v>43846</v>
      </c>
      <c r="C23" s="238"/>
      <c r="D23" s="238"/>
      <c r="E23" s="238"/>
      <c r="F23" s="238"/>
      <c r="G23" s="237"/>
      <c r="H23" s="218"/>
      <c r="I23" s="305">
        <f t="shared" si="0"/>
        <v>0</v>
      </c>
      <c r="J23" s="166">
        <f t="shared" si="1"/>
        <v>0</v>
      </c>
      <c r="K23" s="286">
        <f t="shared" si="2"/>
        <v>0</v>
      </c>
    </row>
    <row r="24" spans="2:11" ht="20" x14ac:dyDescent="0.15">
      <c r="B24" s="162">
        <v>43847</v>
      </c>
      <c r="C24" s="238"/>
      <c r="D24" s="238"/>
      <c r="E24" s="238"/>
      <c r="F24" s="238"/>
      <c r="G24" s="237"/>
      <c r="H24" s="218"/>
      <c r="I24" s="305">
        <f t="shared" si="0"/>
        <v>0</v>
      </c>
      <c r="J24" s="166">
        <f t="shared" si="1"/>
        <v>0</v>
      </c>
      <c r="K24" s="286">
        <f t="shared" si="2"/>
        <v>0</v>
      </c>
    </row>
    <row r="25" spans="2:11" ht="20" x14ac:dyDescent="0.15">
      <c r="B25" s="179">
        <v>43848</v>
      </c>
      <c r="C25" s="213"/>
      <c r="D25" s="213"/>
      <c r="E25" s="213"/>
      <c r="F25" s="213"/>
      <c r="G25" s="223"/>
      <c r="H25" s="215"/>
      <c r="I25" s="305">
        <f t="shared" si="0"/>
        <v>0</v>
      </c>
      <c r="J25" s="166">
        <f t="shared" si="1"/>
        <v>0</v>
      </c>
      <c r="K25" s="286">
        <f t="shared" si="2"/>
        <v>0</v>
      </c>
    </row>
    <row r="26" spans="2:11" ht="20" x14ac:dyDescent="0.15">
      <c r="B26" s="179">
        <v>43849</v>
      </c>
      <c r="C26" s="213"/>
      <c r="D26" s="213"/>
      <c r="E26" s="213"/>
      <c r="F26" s="213"/>
      <c r="G26" s="223"/>
      <c r="H26" s="215"/>
      <c r="I26" s="305">
        <f t="shared" si="0"/>
        <v>0</v>
      </c>
      <c r="J26" s="166">
        <f t="shared" si="1"/>
        <v>0</v>
      </c>
      <c r="K26" s="286">
        <f t="shared" si="2"/>
        <v>0</v>
      </c>
    </row>
    <row r="27" spans="2:11" ht="20" x14ac:dyDescent="0.15">
      <c r="B27" s="162">
        <v>43850</v>
      </c>
      <c r="C27" s="238"/>
      <c r="D27" s="238"/>
      <c r="E27" s="238"/>
      <c r="F27" s="238"/>
      <c r="G27" s="219"/>
      <c r="H27" s="218"/>
      <c r="I27" s="305">
        <f t="shared" si="0"/>
        <v>0</v>
      </c>
      <c r="J27" s="166">
        <f t="shared" si="1"/>
        <v>0</v>
      </c>
      <c r="K27" s="286">
        <f t="shared" si="2"/>
        <v>0</v>
      </c>
    </row>
    <row r="28" spans="2:11" ht="20" x14ac:dyDescent="0.15">
      <c r="B28" s="162">
        <v>43851</v>
      </c>
      <c r="C28" s="220"/>
      <c r="D28" s="220"/>
      <c r="E28" s="220"/>
      <c r="F28" s="220"/>
      <c r="G28" s="219"/>
      <c r="H28" s="218"/>
      <c r="I28" s="305">
        <f t="shared" si="0"/>
        <v>0</v>
      </c>
      <c r="J28" s="166">
        <f t="shared" si="1"/>
        <v>0</v>
      </c>
      <c r="K28" s="286">
        <f t="shared" si="2"/>
        <v>0</v>
      </c>
    </row>
    <row r="29" spans="2:11" ht="20" x14ac:dyDescent="0.15">
      <c r="B29" s="162">
        <v>43852</v>
      </c>
      <c r="C29" s="220"/>
      <c r="D29" s="220"/>
      <c r="E29" s="220"/>
      <c r="F29" s="220"/>
      <c r="G29" s="219"/>
      <c r="H29" s="218"/>
      <c r="I29" s="305">
        <f t="shared" si="0"/>
        <v>0</v>
      </c>
      <c r="J29" s="166">
        <f t="shared" si="1"/>
        <v>0</v>
      </c>
      <c r="K29" s="286">
        <f t="shared" si="2"/>
        <v>0</v>
      </c>
    </row>
    <row r="30" spans="2:11" ht="20" x14ac:dyDescent="0.15">
      <c r="B30" s="162">
        <v>43853</v>
      </c>
      <c r="C30" s="238"/>
      <c r="D30" s="238"/>
      <c r="E30" s="238"/>
      <c r="F30" s="238"/>
      <c r="G30" s="237"/>
      <c r="H30" s="218"/>
      <c r="I30" s="305">
        <f t="shared" si="0"/>
        <v>0</v>
      </c>
      <c r="J30" s="166">
        <f t="shared" si="1"/>
        <v>0</v>
      </c>
      <c r="K30" s="286">
        <f t="shared" si="2"/>
        <v>0</v>
      </c>
    </row>
    <row r="31" spans="2:11" ht="20" x14ac:dyDescent="0.15">
      <c r="B31" s="162">
        <v>43854</v>
      </c>
      <c r="C31" s="238"/>
      <c r="D31" s="238"/>
      <c r="E31" s="238"/>
      <c r="F31" s="238"/>
      <c r="G31" s="237"/>
      <c r="H31" s="218"/>
      <c r="I31" s="305">
        <f t="shared" si="0"/>
        <v>0</v>
      </c>
      <c r="J31" s="166">
        <f t="shared" si="1"/>
        <v>0</v>
      </c>
      <c r="K31" s="286">
        <f t="shared" si="2"/>
        <v>0</v>
      </c>
    </row>
    <row r="32" spans="2:11" ht="20" x14ac:dyDescent="0.15">
      <c r="B32" s="179">
        <v>43855</v>
      </c>
      <c r="C32" s="213"/>
      <c r="D32" s="213"/>
      <c r="E32" s="213"/>
      <c r="F32" s="213"/>
      <c r="G32" s="223"/>
      <c r="H32" s="215"/>
      <c r="I32" s="305">
        <f t="shared" si="0"/>
        <v>0</v>
      </c>
      <c r="J32" s="166">
        <f t="shared" si="1"/>
        <v>0</v>
      </c>
      <c r="K32" s="286">
        <f t="shared" si="2"/>
        <v>0</v>
      </c>
    </row>
    <row r="33" spans="2:11" ht="20" x14ac:dyDescent="0.15">
      <c r="B33" s="179">
        <v>43856</v>
      </c>
      <c r="C33" s="213"/>
      <c r="D33" s="213"/>
      <c r="E33" s="213"/>
      <c r="F33" s="213"/>
      <c r="G33" s="223"/>
      <c r="H33" s="215"/>
      <c r="I33" s="305">
        <f t="shared" si="0"/>
        <v>0</v>
      </c>
      <c r="J33" s="166">
        <f t="shared" si="1"/>
        <v>0</v>
      </c>
      <c r="K33" s="286">
        <f t="shared" si="2"/>
        <v>0</v>
      </c>
    </row>
    <row r="34" spans="2:11" ht="20" x14ac:dyDescent="0.15">
      <c r="B34" s="162">
        <v>43857</v>
      </c>
      <c r="C34" s="238"/>
      <c r="D34" s="238"/>
      <c r="E34" s="238"/>
      <c r="F34" s="238"/>
      <c r="G34" s="219"/>
      <c r="H34" s="218"/>
      <c r="I34" s="305">
        <f t="shared" si="0"/>
        <v>0</v>
      </c>
      <c r="J34" s="166">
        <f t="shared" si="1"/>
        <v>0</v>
      </c>
      <c r="K34" s="286">
        <f t="shared" si="2"/>
        <v>0</v>
      </c>
    </row>
    <row r="35" spans="2:11" ht="20" x14ac:dyDescent="0.15">
      <c r="B35" s="162">
        <v>43858</v>
      </c>
      <c r="C35" s="220"/>
      <c r="D35" s="220"/>
      <c r="E35" s="220"/>
      <c r="F35" s="220"/>
      <c r="G35" s="219"/>
      <c r="H35" s="218"/>
      <c r="I35" s="305">
        <f t="shared" si="0"/>
        <v>0</v>
      </c>
      <c r="J35" s="166">
        <f t="shared" si="1"/>
        <v>0</v>
      </c>
      <c r="K35" s="286">
        <f t="shared" si="2"/>
        <v>0</v>
      </c>
    </row>
    <row r="36" spans="2:11" ht="20" x14ac:dyDescent="0.15">
      <c r="B36" s="162">
        <v>43859</v>
      </c>
      <c r="C36" s="220"/>
      <c r="D36" s="220"/>
      <c r="E36" s="220"/>
      <c r="F36" s="220"/>
      <c r="G36" s="219"/>
      <c r="H36" s="218"/>
      <c r="I36" s="305">
        <f t="shared" si="0"/>
        <v>0</v>
      </c>
      <c r="J36" s="166">
        <f t="shared" si="1"/>
        <v>0</v>
      </c>
      <c r="K36" s="286">
        <f t="shared" si="2"/>
        <v>0</v>
      </c>
    </row>
    <row r="37" spans="2:11" ht="20" x14ac:dyDescent="0.15">
      <c r="B37" s="162">
        <v>43860</v>
      </c>
      <c r="C37" s="220"/>
      <c r="D37" s="220"/>
      <c r="E37" s="261"/>
      <c r="F37" s="238"/>
      <c r="G37" s="219"/>
      <c r="H37" s="218"/>
      <c r="I37" s="305">
        <f t="shared" si="0"/>
        <v>0</v>
      </c>
      <c r="J37" s="166">
        <f t="shared" si="1"/>
        <v>0</v>
      </c>
      <c r="K37" s="291">
        <f t="shared" si="2"/>
        <v>0</v>
      </c>
    </row>
    <row r="38" spans="2:11" ht="21" thickBot="1" x14ac:dyDescent="0.2">
      <c r="B38" s="260">
        <v>43861</v>
      </c>
      <c r="C38" s="259"/>
      <c r="D38" s="259"/>
      <c r="E38" s="258"/>
      <c r="F38" s="257"/>
      <c r="G38" s="256"/>
      <c r="H38" s="255"/>
      <c r="I38" s="306">
        <f t="shared" si="0"/>
        <v>0</v>
      </c>
      <c r="J38" s="304">
        <f t="shared" si="1"/>
        <v>0</v>
      </c>
      <c r="K38" s="287">
        <f t="shared" si="2"/>
        <v>0</v>
      </c>
    </row>
    <row r="39" spans="2:11" ht="20.25" customHeight="1" thickTop="1" x14ac:dyDescent="0.15"/>
  </sheetData>
  <mergeCells count="11">
    <mergeCell ref="J5:K5"/>
    <mergeCell ref="J6:K6"/>
    <mergeCell ref="H2:H3"/>
    <mergeCell ref="I2:I3"/>
    <mergeCell ref="I4:I5"/>
    <mergeCell ref="B1:I1"/>
    <mergeCell ref="J1:K1"/>
    <mergeCell ref="J2:K2"/>
    <mergeCell ref="J3:K3"/>
    <mergeCell ref="J4:K4"/>
    <mergeCell ref="C3:E3"/>
  </mergeCells>
  <dataValidations count="19">
    <dataValidation allowBlank="1" showInputMessage="1" showErrorMessage="1" prompt="adsfa" sqref="H2" xr:uid="{00000000-0002-0000-1100-000000000000}"/>
    <dataValidation allowBlank="1" showInputMessage="1" showErrorMessage="1" prompt="Total Assignable Hours Worked to date are automatically calculated in cell below" sqref="I4 E5" xr:uid="{00000000-0002-0000-1100-000001000000}"/>
    <dataValidation allowBlank="1" showInputMessage="1" showErrorMessage="1" prompt="Total Assignable Hours Worked to date automatically calculated in this cell." sqref="E6 I6" xr:uid="{00000000-0002-0000-1100-000002000000}"/>
    <dataValidation allowBlank="1" showInputMessage="1" showErrorMessage="1" prompt="Assigned Hours Worked are automatically calculated in this column under this heading." sqref="J7:K7" xr:uid="{00000000-0002-0000-1100-000003000000}"/>
    <dataValidation allowBlank="1" showInputMessage="1" showErrorMessage="1" prompt="Enter Assigned Time After School in this column under this heading." sqref="H7 I8:I34" xr:uid="{00000000-0002-0000-1100-000004000000}"/>
    <dataValidation allowBlank="1" showInputMessage="1" showErrorMessage="1" prompt="Enter Date in this column under this heading. Use heading filters to find specific entries" sqref="B7" xr:uid="{00000000-0002-0000-1100-000005000000}"/>
    <dataValidation allowBlank="1" showInputMessage="1" showErrorMessage="1" prompt="Total Hours Worked are automatically calculated in this cell" sqref="C6:D6" xr:uid="{00000000-0002-0000-1100-000006000000}"/>
    <dataValidation allowBlank="1" showInputMessage="1" showErrorMessage="1" prompt="Enter Total Work Week Hours in this cell" sqref="B6" xr:uid="{00000000-0002-0000-1100-000007000000}"/>
    <dataValidation allowBlank="1" showInputMessage="1" showErrorMessage="1" prompt="Regular Hours are automatically calculated in cell below" sqref="C5" xr:uid="{00000000-0002-0000-1100-000008000000}"/>
    <dataValidation allowBlank="1" showInputMessage="1" showErrorMessage="1" prompt="Total Assignable Hours Worked are automatically calculated in cell below" sqref="D5" xr:uid="{00000000-0002-0000-1100-000009000000}"/>
    <dataValidation allowBlank="1" showInputMessage="1" showErrorMessage="1" prompt="Enter Total Assignable Hours in cell below" sqref="B5" xr:uid="{00000000-0002-0000-1100-00000A000000}"/>
    <dataValidation allowBlank="1" showInputMessage="1" showErrorMessage="1" prompt="Enter School Name in this cell" sqref="C3" xr:uid="{00000000-0002-0000-1100-00000B000000}"/>
    <dataValidation allowBlank="1" showInputMessage="1" showErrorMessage="1" prompt="Enter School Name in cell to the right" sqref="B3" xr:uid="{00000000-0002-0000-1100-00000C000000}"/>
    <dataValidation allowBlank="1" showInputMessage="1" showErrorMessage="1" prompt="Enter Teacher's FTE in this cell" sqref="D2" xr:uid="{00000000-0002-0000-1100-00000D000000}"/>
    <dataValidation allowBlank="1" showInputMessage="1" showErrorMessage="1" prompt="Enter Teacher Name in this cell" sqref="C2" xr:uid="{00000000-0002-0000-1100-00000E000000}"/>
    <dataValidation allowBlank="1" showInputMessage="1" showErrorMessage="1" prompt="Enter Teacher Name and FTE in cells to the right" sqref="B2" xr:uid="{00000000-0002-0000-1100-00000F000000}"/>
    <dataValidation allowBlank="1" showInputMessage="1" showErrorMessage="1" prompt="Enter Teacher and School details in cells below" sqref="B1" xr:uid="{00000000-0002-0000-1100-000010000000}"/>
    <dataValidation allowBlank="1" showInputMessage="1" showErrorMessage="1" prompt="Use this worksheet to track hours worked in a work week. Enter Date and Times in TimeSheet table. Total Hours, Regular Hours and Overtime Hours are automatically calculated" sqref="A1" xr:uid="{00000000-0002-0000-1100-000011000000}"/>
    <dataValidation allowBlank="1" showErrorMessage="1" sqref="A2:A1048576 F5:G6 I2 L1:L6 N1:N2 H8:H12 I35:I38 P7:Q7 P1:XFD6 R7:XFD38 F2:G3 H38 E39:XFD1048576 J8:Q38 M5:N7 O1:O7 B8:D1048576 E8:F38" xr:uid="{00000000-0002-0000-1100-000012000000}"/>
  </dataValidations>
  <hyperlinks>
    <hyperlink ref="I2" location="Summary!A1" display="Summary!A1" xr:uid="{00000000-0004-0000-1100-000000000000}"/>
    <hyperlink ref="I2:I3" location="'Hours Summary'!A1" display="Return to Main" xr:uid="{00000000-0004-0000-1100-000001000000}"/>
    <hyperlink ref="J2" location="'Mon-Day 1-S1'!Print_Titles" display="MON | Day 1 - Sem 1" xr:uid="{00000000-0004-0000-1100-000002000000}"/>
    <hyperlink ref="J3" location="'Tue-Day 2-S1'!Print_Titles" display="TUE | Day 2 - Sem 1" xr:uid="{00000000-0004-0000-1100-000003000000}"/>
    <hyperlink ref="J4" location="'Wed-Day 3-S1'!Print_Titles" display="WED | Day 3 - Sem 1" xr:uid="{00000000-0004-0000-1100-000004000000}"/>
    <hyperlink ref="J5" location="'Thu-Day 4-S1'!Print_Titles" display="THU | Day 4 - Sem 1" xr:uid="{00000000-0004-0000-1100-000005000000}"/>
    <hyperlink ref="J6" location="'Fri-Day 5-S1'!Print_Titles" display="FRI | Day 5 - Sem 1" xr:uid="{00000000-0004-0000-1100-000006000000}"/>
    <hyperlink ref="M2" location="'Day 6'!A1" display="Day 6 - Sem 1" xr:uid="{00000000-0004-0000-1100-000007000000}"/>
    <hyperlink ref="M3" location="'Early Dismissal 1'!A1" display="Early Out 1 - Sem 1" xr:uid="{00000000-0004-0000-1100-000008000000}"/>
    <hyperlink ref="M4" location="'Early Dismissal 2'!A1" display="Early Out 2 - Sem 1" xr:uid="{00000000-0004-0000-1100-000009000000}"/>
    <hyperlink ref="J2:K2" location="'Mon-Day 1'!A1" display="MON | Day 1 - Sem 1" xr:uid="{00000000-0004-0000-1100-00000A000000}"/>
    <hyperlink ref="J3:K3" location="'Tue-Day 2'!A1" display="TUE | Day 2 - Sem 1" xr:uid="{00000000-0004-0000-1100-00000B000000}"/>
    <hyperlink ref="J4:K4" location="'Wed-Day 3'!A1" display="WED | Day 3 - Sem 1" xr:uid="{00000000-0004-0000-1100-00000C000000}"/>
    <hyperlink ref="J5:K5" location="'Thu-Day 4'!A1" display="THU | Day 4 - Sem 1" xr:uid="{00000000-0004-0000-1100-00000D000000}"/>
    <hyperlink ref="J6:K6" location="'Fri-Day 5'!A1" display="FRI | Day 5 - Sem 1" xr:uid="{00000000-0004-0000-1100-00000E000000}"/>
  </hyperlinks>
  <printOptions horizontalCentered="1"/>
  <pageMargins left="0.25" right="0.25" top="0.75" bottom="0.75" header="0.3" footer="0.3"/>
  <pageSetup scale="87" fitToHeight="0" orientation="landscape" r:id="rId1"/>
  <headerFooter differentFirst="1">
    <oddFooter>Page &amp;P of &amp;N</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lorScale" priority="1" id="{5C291244-C9C7-49A6-AE1A-AAD800F9B971}">
            <x14:colorScale>
              <x14:cfvo type="formula">
                <xm:f>August!$B$6*0.5</xm:f>
              </x14:cfvo>
              <x14:cfvo type="formula">
                <xm:f>August!$B$6*0.67</xm:f>
              </x14:cfvo>
              <x14:cfvo type="formula">
                <xm:f>August!$B$6*0.83</xm:f>
              </x14:cfvo>
              <x14:color rgb="FF00B050"/>
              <x14:color rgb="FFFFEB84"/>
              <x14:color rgb="FFFF0000"/>
            </x14:colorScale>
          </x14:cfRule>
          <xm:sqref>E6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4"/>
    <pageSetUpPr fitToPage="1"/>
  </sheetPr>
  <dimension ref="B1:Q37"/>
  <sheetViews>
    <sheetView showGridLines="0" zoomScale="75" zoomScaleNormal="75" workbookViewId="0">
      <pane xSplit="14" ySplit="7" topLeftCell="O21" activePane="bottomRight" state="frozen"/>
      <selection activeCell="C8" sqref="C8"/>
      <selection pane="topRight" activeCell="C8" sqref="C8"/>
      <selection pane="bottomLeft" activeCell="C8" sqref="C8"/>
      <selection pane="bottomRight" activeCell="D2" sqref="D2"/>
    </sheetView>
  </sheetViews>
  <sheetFormatPr baseColWidth="10" defaultColWidth="9" defaultRowHeight="20.25" customHeight="1" x14ac:dyDescent="0.15"/>
  <cols>
    <col min="1" max="1" width="0.83203125" style="147" customWidth="1"/>
    <col min="2" max="2" width="21.1640625" style="147" customWidth="1"/>
    <col min="3" max="3" width="14.1640625" style="147" customWidth="1"/>
    <col min="4" max="4" width="20.1640625" style="147" customWidth="1"/>
    <col min="5" max="5" width="17.1640625" style="147" customWidth="1"/>
    <col min="6" max="6" width="16.1640625" style="147" customWidth="1"/>
    <col min="7" max="7" width="12.5" style="147" customWidth="1"/>
    <col min="8" max="8" width="15.83203125" style="147" customWidth="1"/>
    <col min="9" max="9" width="17.1640625" style="207" customWidth="1"/>
    <col min="10" max="10" width="12.1640625" style="147" customWidth="1"/>
    <col min="11" max="11" width="20.83203125" style="147" customWidth="1"/>
    <col min="12" max="12" width="13.1640625" style="147" customWidth="1"/>
    <col min="13" max="13" width="14.83203125" style="147" customWidth="1"/>
    <col min="14" max="14" width="9.83203125" style="147" customWidth="1"/>
    <col min="15" max="15" width="1.83203125" style="147" customWidth="1"/>
    <col min="16" max="16384" width="9" style="147"/>
  </cols>
  <sheetData>
    <row r="1" spans="2:17" ht="35.25" customHeight="1" thickTop="1" thickBot="1" x14ac:dyDescent="0.35">
      <c r="B1" s="449" t="s">
        <v>79</v>
      </c>
      <c r="C1" s="449"/>
      <c r="D1" s="449"/>
      <c r="E1" s="449"/>
      <c r="F1" s="449"/>
      <c r="G1" s="449"/>
      <c r="H1" s="449"/>
      <c r="I1" s="450"/>
      <c r="J1" s="423" t="s">
        <v>20</v>
      </c>
      <c r="K1" s="424"/>
      <c r="L1" s="206" t="s">
        <v>17</v>
      </c>
      <c r="M1" s="118" t="s">
        <v>20</v>
      </c>
      <c r="N1" s="206" t="s">
        <v>17</v>
      </c>
      <c r="O1" s="181"/>
    </row>
    <row r="2" spans="2:17" ht="46.5" customHeight="1" thickBot="1" x14ac:dyDescent="0.2">
      <c r="B2" s="246" t="s">
        <v>37</v>
      </c>
      <c r="C2" s="326" t="str">
        <f>'Hours Summary'!D1</f>
        <v>Type Teacher Name</v>
      </c>
      <c r="D2" s="329" t="str">
        <f>'Hours Summary'!G1</f>
        <v>Type FTE</v>
      </c>
      <c r="E2" s="327" t="s">
        <v>36</v>
      </c>
      <c r="F2" s="245" t="s">
        <v>55</v>
      </c>
      <c r="G2" s="203">
        <f>'Hours Summary'!G7</f>
        <v>0</v>
      </c>
      <c r="H2" s="439" t="s">
        <v>95</v>
      </c>
      <c r="I2" s="451" t="s">
        <v>22</v>
      </c>
      <c r="J2" s="425" t="s">
        <v>120</v>
      </c>
      <c r="K2" s="426"/>
      <c r="L2" s="202">
        <f>'Hours Summary'!C6+'Hours Summary'!D6</f>
        <v>0</v>
      </c>
      <c r="M2" s="201" t="s">
        <v>125</v>
      </c>
      <c r="N2" s="119">
        <f>'Hours Summary'!C11+'Hours Summary'!D11</f>
        <v>0</v>
      </c>
      <c r="O2" s="181"/>
    </row>
    <row r="3" spans="2:17" ht="46.5" customHeight="1" thickBot="1" x14ac:dyDescent="0.2">
      <c r="B3" s="244" t="s">
        <v>35</v>
      </c>
      <c r="C3" s="431" t="str">
        <f>'Hours Summary'!D2</f>
        <v>Type School Name</v>
      </c>
      <c r="D3" s="431"/>
      <c r="E3" s="432"/>
      <c r="F3" s="243" t="s">
        <v>56</v>
      </c>
      <c r="G3" s="198">
        <f>'Hours Summary'!G12</f>
        <v>0</v>
      </c>
      <c r="H3" s="440"/>
      <c r="I3" s="452"/>
      <c r="J3" s="427" t="s">
        <v>121</v>
      </c>
      <c r="K3" s="428"/>
      <c r="L3" s="197">
        <f>'Hours Summary'!C7+'Hours Summary'!D7</f>
        <v>0</v>
      </c>
      <c r="M3" s="196" t="s">
        <v>126</v>
      </c>
      <c r="N3" s="195">
        <f>'Hours Summary'!C12+'Hours Summary'!D12</f>
        <v>0</v>
      </c>
      <c r="O3" s="181"/>
    </row>
    <row r="4" spans="2:17" ht="78" customHeight="1" thickBot="1" x14ac:dyDescent="0.2">
      <c r="B4" s="194" t="s">
        <v>128</v>
      </c>
      <c r="C4" s="328" t="str">
        <f>'Hours Summary'!H3</f>
        <v>Typical Assign FTE</v>
      </c>
      <c r="D4" s="194" t="s">
        <v>86</v>
      </c>
      <c r="E4" s="193">
        <f>IFERROR(D2*1200,0)</f>
        <v>0</v>
      </c>
      <c r="F4" s="194" t="s">
        <v>116</v>
      </c>
      <c r="G4" s="193">
        <f>January!B6</f>
        <v>0</v>
      </c>
      <c r="I4" s="453" t="s">
        <v>39</v>
      </c>
      <c r="J4" s="429" t="s">
        <v>122</v>
      </c>
      <c r="K4" s="430"/>
      <c r="L4" s="191">
        <f>'Hours Summary'!C8+'Hours Summary'!D8</f>
        <v>0</v>
      </c>
      <c r="M4" s="190" t="s">
        <v>127</v>
      </c>
      <c r="N4" s="189">
        <f>'Hours Summary'!C13+'Hours Summary'!D13</f>
        <v>0</v>
      </c>
      <c r="O4" s="181"/>
    </row>
    <row r="5" spans="2:17" ht="76.5" customHeight="1" thickBot="1" x14ac:dyDescent="0.25">
      <c r="B5" s="295" t="s">
        <v>115</v>
      </c>
      <c r="C5" s="297" t="s">
        <v>104</v>
      </c>
      <c r="D5" s="299" t="s">
        <v>114</v>
      </c>
      <c r="E5" s="120" t="s">
        <v>69</v>
      </c>
      <c r="F5" s="148"/>
      <c r="G5" s="148"/>
      <c r="I5" s="454"/>
      <c r="J5" s="433" t="s">
        <v>123</v>
      </c>
      <c r="K5" s="434"/>
      <c r="L5" s="188">
        <f>'Hours Summary'!C9+'Hours Summary'!D9</f>
        <v>0</v>
      </c>
      <c r="M5" s="284"/>
      <c r="N5" s="181"/>
      <c r="O5" s="181"/>
    </row>
    <row r="6" spans="2:17" ht="28.5" customHeight="1" thickBot="1" x14ac:dyDescent="0.25">
      <c r="B6" s="303">
        <f>G4-D6</f>
        <v>0</v>
      </c>
      <c r="C6" s="298">
        <f>SUM(I8:I36)/60</f>
        <v>0</v>
      </c>
      <c r="D6" s="300">
        <f>SUM(K8:K36)</f>
        <v>0</v>
      </c>
      <c r="E6" s="134">
        <f>January!E6+D6</f>
        <v>0</v>
      </c>
      <c r="F6" s="148"/>
      <c r="G6" s="148"/>
      <c r="I6" s="225">
        <f>August!B6-E6</f>
        <v>0</v>
      </c>
      <c r="J6" s="435" t="s">
        <v>124</v>
      </c>
      <c r="K6" s="436"/>
      <c r="L6" s="186">
        <f>'Hours Summary'!C10+'Hours Summary'!D10</f>
        <v>0</v>
      </c>
      <c r="M6" s="181"/>
      <c r="N6" s="181"/>
      <c r="O6" s="181"/>
    </row>
    <row r="7" spans="2:17" ht="89.25" customHeight="1" thickTop="1" x14ac:dyDescent="0.15">
      <c r="B7" s="242" t="s">
        <v>34</v>
      </c>
      <c r="C7" s="241" t="s">
        <v>58</v>
      </c>
      <c r="D7" s="184" t="s">
        <v>110</v>
      </c>
      <c r="E7" s="184" t="s">
        <v>105</v>
      </c>
      <c r="F7" s="241" t="s">
        <v>59</v>
      </c>
      <c r="G7" s="240" t="s">
        <v>66</v>
      </c>
      <c r="H7" s="239" t="s">
        <v>60</v>
      </c>
      <c r="I7" s="307" t="s">
        <v>106</v>
      </c>
      <c r="J7" s="308" t="s">
        <v>67</v>
      </c>
      <c r="K7" s="285" t="s">
        <v>68</v>
      </c>
      <c r="L7" s="181"/>
      <c r="M7" s="181"/>
      <c r="N7" s="181"/>
      <c r="O7" s="181"/>
      <c r="P7" s="180"/>
      <c r="Q7" s="180"/>
    </row>
    <row r="8" spans="2:17" ht="20" x14ac:dyDescent="0.15">
      <c r="B8" s="179">
        <v>43862</v>
      </c>
      <c r="C8" s="213"/>
      <c r="D8" s="213"/>
      <c r="E8" s="213"/>
      <c r="F8" s="213"/>
      <c r="G8" s="216"/>
      <c r="H8" s="215"/>
      <c r="I8" s="305">
        <f t="shared" ref="I8:I35" si="0">E8</f>
        <v>0</v>
      </c>
      <c r="J8" s="166">
        <f t="shared" ref="J8:J35" si="1">IFERROR(C8+D8+F8+H8,0)</f>
        <v>0</v>
      </c>
      <c r="K8" s="286">
        <f t="shared" ref="K8:K35" si="2">IFERROR(J8/60,0)</f>
        <v>0</v>
      </c>
      <c r="L8" s="180"/>
    </row>
    <row r="9" spans="2:17" ht="20" x14ac:dyDescent="0.15">
      <c r="B9" s="179">
        <v>43863</v>
      </c>
      <c r="C9" s="217"/>
      <c r="D9" s="217"/>
      <c r="E9" s="217"/>
      <c r="F9" s="217"/>
      <c r="G9" s="216"/>
      <c r="H9" s="215"/>
      <c r="I9" s="305">
        <f t="shared" si="0"/>
        <v>0</v>
      </c>
      <c r="J9" s="166">
        <f t="shared" si="1"/>
        <v>0</v>
      </c>
      <c r="K9" s="286">
        <f t="shared" si="2"/>
        <v>0</v>
      </c>
    </row>
    <row r="10" spans="2:17" ht="20" x14ac:dyDescent="0.15">
      <c r="B10" s="162">
        <v>43864</v>
      </c>
      <c r="C10" s="221"/>
      <c r="D10" s="221"/>
      <c r="E10" s="221"/>
      <c r="F10" s="222"/>
      <c r="G10" s="219"/>
      <c r="H10" s="218"/>
      <c r="I10" s="305">
        <f t="shared" si="0"/>
        <v>0</v>
      </c>
      <c r="J10" s="166">
        <f t="shared" si="1"/>
        <v>0</v>
      </c>
      <c r="K10" s="286">
        <f t="shared" si="2"/>
        <v>0</v>
      </c>
    </row>
    <row r="11" spans="2:17" ht="20" x14ac:dyDescent="0.15">
      <c r="B11" s="162">
        <v>43865</v>
      </c>
      <c r="C11" s="221"/>
      <c r="D11" s="221"/>
      <c r="E11" s="221"/>
      <c r="F11" s="222"/>
      <c r="G11" s="219"/>
      <c r="H11" s="218"/>
      <c r="I11" s="305">
        <f t="shared" si="0"/>
        <v>0</v>
      </c>
      <c r="J11" s="166">
        <f t="shared" si="1"/>
        <v>0</v>
      </c>
      <c r="K11" s="286">
        <f t="shared" si="2"/>
        <v>0</v>
      </c>
    </row>
    <row r="12" spans="2:17" ht="20" x14ac:dyDescent="0.15">
      <c r="B12" s="162">
        <v>43866</v>
      </c>
      <c r="C12" s="221"/>
      <c r="D12" s="221"/>
      <c r="E12" s="221"/>
      <c r="F12" s="222"/>
      <c r="G12" s="219"/>
      <c r="H12" s="218"/>
      <c r="I12" s="305">
        <f t="shared" si="0"/>
        <v>0</v>
      </c>
      <c r="J12" s="166">
        <f t="shared" si="1"/>
        <v>0</v>
      </c>
      <c r="K12" s="286">
        <f t="shared" si="2"/>
        <v>0</v>
      </c>
    </row>
    <row r="13" spans="2:17" ht="20" x14ac:dyDescent="0.15">
      <c r="B13" s="162">
        <v>43867</v>
      </c>
      <c r="C13" s="220"/>
      <c r="D13" s="220"/>
      <c r="E13" s="220"/>
      <c r="F13" s="220"/>
      <c r="G13" s="219"/>
      <c r="H13" s="218"/>
      <c r="I13" s="305">
        <f t="shared" si="0"/>
        <v>0</v>
      </c>
      <c r="J13" s="166">
        <f t="shared" si="1"/>
        <v>0</v>
      </c>
      <c r="K13" s="286">
        <f t="shared" si="2"/>
        <v>0</v>
      </c>
    </row>
    <row r="14" spans="2:17" ht="20" x14ac:dyDescent="0.15">
      <c r="B14" s="162">
        <v>43868</v>
      </c>
      <c r="C14" s="220"/>
      <c r="D14" s="220"/>
      <c r="E14" s="220"/>
      <c r="F14" s="220"/>
      <c r="G14" s="219"/>
      <c r="H14" s="218"/>
      <c r="I14" s="305">
        <f t="shared" si="0"/>
        <v>0</v>
      </c>
      <c r="J14" s="166">
        <f t="shared" si="1"/>
        <v>0</v>
      </c>
      <c r="K14" s="286">
        <f t="shared" si="2"/>
        <v>0</v>
      </c>
    </row>
    <row r="15" spans="2:17" ht="20" x14ac:dyDescent="0.15">
      <c r="B15" s="179">
        <v>43869</v>
      </c>
      <c r="C15" s="213"/>
      <c r="D15" s="213"/>
      <c r="E15" s="213"/>
      <c r="F15" s="213"/>
      <c r="G15" s="216"/>
      <c r="H15" s="215"/>
      <c r="I15" s="305">
        <f t="shared" si="0"/>
        <v>0</v>
      </c>
      <c r="J15" s="166">
        <f t="shared" si="1"/>
        <v>0</v>
      </c>
      <c r="K15" s="286">
        <f t="shared" si="2"/>
        <v>0</v>
      </c>
    </row>
    <row r="16" spans="2:17" ht="20" x14ac:dyDescent="0.15">
      <c r="B16" s="179">
        <v>43870</v>
      </c>
      <c r="C16" s="217"/>
      <c r="D16" s="217"/>
      <c r="E16" s="217"/>
      <c r="F16" s="217"/>
      <c r="G16" s="216"/>
      <c r="H16" s="215"/>
      <c r="I16" s="305">
        <f t="shared" si="0"/>
        <v>0</v>
      </c>
      <c r="J16" s="166">
        <f t="shared" si="1"/>
        <v>0</v>
      </c>
      <c r="K16" s="286">
        <f t="shared" si="2"/>
        <v>0</v>
      </c>
    </row>
    <row r="17" spans="2:11" ht="20" x14ac:dyDescent="0.15">
      <c r="B17" s="162">
        <v>43871</v>
      </c>
      <c r="C17" s="221"/>
      <c r="D17" s="221"/>
      <c r="E17" s="221"/>
      <c r="F17" s="222"/>
      <c r="G17" s="219"/>
      <c r="H17" s="218"/>
      <c r="I17" s="305">
        <f t="shared" si="0"/>
        <v>0</v>
      </c>
      <c r="J17" s="166">
        <f t="shared" si="1"/>
        <v>0</v>
      </c>
      <c r="K17" s="286">
        <f t="shared" si="2"/>
        <v>0</v>
      </c>
    </row>
    <row r="18" spans="2:11" ht="20" x14ac:dyDescent="0.15">
      <c r="B18" s="162">
        <v>43872</v>
      </c>
      <c r="C18" s="220"/>
      <c r="D18" s="220"/>
      <c r="E18" s="220"/>
      <c r="F18" s="220"/>
      <c r="G18" s="219"/>
      <c r="H18" s="218"/>
      <c r="I18" s="305">
        <f t="shared" si="0"/>
        <v>0</v>
      </c>
      <c r="J18" s="166">
        <f t="shared" si="1"/>
        <v>0</v>
      </c>
      <c r="K18" s="286">
        <f t="shared" si="2"/>
        <v>0</v>
      </c>
    </row>
    <row r="19" spans="2:11" ht="20" x14ac:dyDescent="0.15">
      <c r="B19" s="162">
        <v>43873</v>
      </c>
      <c r="C19" s="220"/>
      <c r="D19" s="220"/>
      <c r="E19" s="220"/>
      <c r="F19" s="220"/>
      <c r="G19" s="219"/>
      <c r="H19" s="218"/>
      <c r="I19" s="305">
        <f t="shared" si="0"/>
        <v>0</v>
      </c>
      <c r="J19" s="166">
        <f t="shared" si="1"/>
        <v>0</v>
      </c>
      <c r="K19" s="286">
        <f t="shared" si="2"/>
        <v>0</v>
      </c>
    </row>
    <row r="20" spans="2:11" ht="20" x14ac:dyDescent="0.15">
      <c r="B20" s="162">
        <v>43874</v>
      </c>
      <c r="C20" s="220"/>
      <c r="D20" s="220"/>
      <c r="E20" s="220"/>
      <c r="F20" s="220"/>
      <c r="G20" s="219"/>
      <c r="H20" s="218"/>
      <c r="I20" s="305">
        <f t="shared" si="0"/>
        <v>0</v>
      </c>
      <c r="J20" s="166">
        <f t="shared" si="1"/>
        <v>0</v>
      </c>
      <c r="K20" s="286">
        <f t="shared" si="2"/>
        <v>0</v>
      </c>
    </row>
    <row r="21" spans="2:11" ht="20" x14ac:dyDescent="0.15">
      <c r="B21" s="162">
        <v>43875</v>
      </c>
      <c r="C21" s="220"/>
      <c r="D21" s="220"/>
      <c r="E21" s="220"/>
      <c r="F21" s="220"/>
      <c r="G21" s="219"/>
      <c r="H21" s="218"/>
      <c r="I21" s="305">
        <f t="shared" si="0"/>
        <v>0</v>
      </c>
      <c r="J21" s="166">
        <f t="shared" si="1"/>
        <v>0</v>
      </c>
      <c r="K21" s="286">
        <f t="shared" si="2"/>
        <v>0</v>
      </c>
    </row>
    <row r="22" spans="2:11" ht="20" x14ac:dyDescent="0.15">
      <c r="B22" s="179">
        <v>43876</v>
      </c>
      <c r="C22" s="213"/>
      <c r="D22" s="213"/>
      <c r="E22" s="213"/>
      <c r="F22" s="213"/>
      <c r="G22" s="216"/>
      <c r="H22" s="215"/>
      <c r="I22" s="305">
        <f t="shared" si="0"/>
        <v>0</v>
      </c>
      <c r="J22" s="166">
        <f t="shared" si="1"/>
        <v>0</v>
      </c>
      <c r="K22" s="286">
        <f t="shared" si="2"/>
        <v>0</v>
      </c>
    </row>
    <row r="23" spans="2:11" ht="20" x14ac:dyDescent="0.15">
      <c r="B23" s="179">
        <v>43877</v>
      </c>
      <c r="C23" s="217"/>
      <c r="D23" s="217"/>
      <c r="E23" s="217"/>
      <c r="F23" s="217"/>
      <c r="G23" s="216"/>
      <c r="H23" s="215"/>
      <c r="I23" s="305">
        <f t="shared" si="0"/>
        <v>0</v>
      </c>
      <c r="J23" s="166">
        <f t="shared" si="1"/>
        <v>0</v>
      </c>
      <c r="K23" s="286">
        <f t="shared" si="2"/>
        <v>0</v>
      </c>
    </row>
    <row r="24" spans="2:11" ht="20" x14ac:dyDescent="0.15">
      <c r="B24" s="179">
        <v>43878</v>
      </c>
      <c r="C24" s="213"/>
      <c r="D24" s="213"/>
      <c r="E24" s="213"/>
      <c r="F24" s="213"/>
      <c r="G24" s="223" t="s">
        <v>129</v>
      </c>
      <c r="H24" s="215"/>
      <c r="I24" s="305">
        <f t="shared" si="0"/>
        <v>0</v>
      </c>
      <c r="J24" s="166">
        <f t="shared" si="1"/>
        <v>0</v>
      </c>
      <c r="K24" s="286">
        <f t="shared" si="2"/>
        <v>0</v>
      </c>
    </row>
    <row r="25" spans="2:11" ht="20" x14ac:dyDescent="0.15">
      <c r="B25" s="162">
        <v>43879</v>
      </c>
      <c r="C25" s="220"/>
      <c r="D25" s="220"/>
      <c r="E25" s="220"/>
      <c r="F25" s="220"/>
      <c r="G25" s="219"/>
      <c r="H25" s="218"/>
      <c r="I25" s="305">
        <f t="shared" si="0"/>
        <v>0</v>
      </c>
      <c r="J25" s="166">
        <f t="shared" si="1"/>
        <v>0</v>
      </c>
      <c r="K25" s="286">
        <f t="shared" si="2"/>
        <v>0</v>
      </c>
    </row>
    <row r="26" spans="2:11" ht="20" x14ac:dyDescent="0.15">
      <c r="B26" s="162">
        <v>43880</v>
      </c>
      <c r="C26" s="220"/>
      <c r="D26" s="220"/>
      <c r="E26" s="220"/>
      <c r="F26" s="220"/>
      <c r="G26" s="219"/>
      <c r="H26" s="218"/>
      <c r="I26" s="305">
        <f t="shared" si="0"/>
        <v>0</v>
      </c>
      <c r="J26" s="166">
        <f t="shared" si="1"/>
        <v>0</v>
      </c>
      <c r="K26" s="286">
        <f t="shared" si="2"/>
        <v>0</v>
      </c>
    </row>
    <row r="27" spans="2:11" ht="20" x14ac:dyDescent="0.15">
      <c r="B27" s="162">
        <v>43881</v>
      </c>
      <c r="C27" s="220"/>
      <c r="D27" s="220"/>
      <c r="E27" s="220"/>
      <c r="F27" s="220"/>
      <c r="G27" s="219"/>
      <c r="H27" s="218"/>
      <c r="I27" s="305">
        <f t="shared" si="0"/>
        <v>0</v>
      </c>
      <c r="J27" s="166">
        <f t="shared" si="1"/>
        <v>0</v>
      </c>
      <c r="K27" s="286">
        <f t="shared" si="2"/>
        <v>0</v>
      </c>
    </row>
    <row r="28" spans="2:11" ht="20" x14ac:dyDescent="0.15">
      <c r="B28" s="162">
        <v>43882</v>
      </c>
      <c r="C28" s="220"/>
      <c r="D28" s="220"/>
      <c r="E28" s="220"/>
      <c r="F28" s="220"/>
      <c r="G28" s="219" t="s">
        <v>0</v>
      </c>
      <c r="H28" s="218"/>
      <c r="I28" s="305">
        <f t="shared" si="0"/>
        <v>0</v>
      </c>
      <c r="J28" s="166">
        <f t="shared" si="1"/>
        <v>0</v>
      </c>
      <c r="K28" s="286">
        <f t="shared" si="2"/>
        <v>0</v>
      </c>
    </row>
    <row r="29" spans="2:11" ht="20" x14ac:dyDescent="0.15">
      <c r="B29" s="179">
        <v>43883</v>
      </c>
      <c r="C29" s="213"/>
      <c r="D29" s="213"/>
      <c r="E29" s="213"/>
      <c r="F29" s="213"/>
      <c r="G29" s="216"/>
      <c r="H29" s="215"/>
      <c r="I29" s="305">
        <f t="shared" si="0"/>
        <v>0</v>
      </c>
      <c r="J29" s="166">
        <f t="shared" si="1"/>
        <v>0</v>
      </c>
      <c r="K29" s="286">
        <f t="shared" si="2"/>
        <v>0</v>
      </c>
    </row>
    <row r="30" spans="2:11" ht="20" x14ac:dyDescent="0.15">
      <c r="B30" s="179">
        <v>43884</v>
      </c>
      <c r="C30" s="217"/>
      <c r="D30" s="217"/>
      <c r="E30" s="217"/>
      <c r="F30" s="217"/>
      <c r="G30" s="216"/>
      <c r="H30" s="215"/>
      <c r="I30" s="305">
        <f t="shared" si="0"/>
        <v>0</v>
      </c>
      <c r="J30" s="166">
        <f t="shared" si="1"/>
        <v>0</v>
      </c>
      <c r="K30" s="286">
        <f t="shared" si="2"/>
        <v>0</v>
      </c>
    </row>
    <row r="31" spans="2:11" ht="20" x14ac:dyDescent="0.15">
      <c r="B31" s="162">
        <v>43885</v>
      </c>
      <c r="C31" s="220"/>
      <c r="D31" s="220"/>
      <c r="E31" s="220"/>
      <c r="F31" s="220"/>
      <c r="G31" s="219"/>
      <c r="H31" s="218"/>
      <c r="I31" s="305">
        <f t="shared" si="0"/>
        <v>0</v>
      </c>
      <c r="J31" s="166">
        <f t="shared" si="1"/>
        <v>0</v>
      </c>
      <c r="K31" s="286">
        <f t="shared" si="2"/>
        <v>0</v>
      </c>
    </row>
    <row r="32" spans="2:11" ht="20" x14ac:dyDescent="0.15">
      <c r="B32" s="162">
        <v>43886</v>
      </c>
      <c r="C32" s="220"/>
      <c r="D32" s="220"/>
      <c r="E32" s="220"/>
      <c r="F32" s="220"/>
      <c r="G32" s="219"/>
      <c r="H32" s="218"/>
      <c r="I32" s="305">
        <f t="shared" si="0"/>
        <v>0</v>
      </c>
      <c r="J32" s="166">
        <f t="shared" si="1"/>
        <v>0</v>
      </c>
      <c r="K32" s="286">
        <f t="shared" si="2"/>
        <v>0</v>
      </c>
    </row>
    <row r="33" spans="2:11" ht="20" x14ac:dyDescent="0.15">
      <c r="B33" s="162">
        <v>43887</v>
      </c>
      <c r="C33" s="220"/>
      <c r="D33" s="220"/>
      <c r="E33" s="220"/>
      <c r="F33" s="220"/>
      <c r="G33" s="219"/>
      <c r="H33" s="218"/>
      <c r="I33" s="305">
        <f t="shared" si="0"/>
        <v>0</v>
      </c>
      <c r="J33" s="166">
        <f t="shared" si="1"/>
        <v>0</v>
      </c>
      <c r="K33" s="286">
        <f t="shared" si="2"/>
        <v>0</v>
      </c>
    </row>
    <row r="34" spans="2:11" ht="20" x14ac:dyDescent="0.15">
      <c r="B34" s="162">
        <v>43888</v>
      </c>
      <c r="C34" s="220"/>
      <c r="D34" s="220"/>
      <c r="E34" s="220"/>
      <c r="F34" s="220"/>
      <c r="G34" s="219"/>
      <c r="H34" s="218"/>
      <c r="I34" s="305">
        <f t="shared" si="0"/>
        <v>0</v>
      </c>
      <c r="J34" s="166">
        <f t="shared" si="1"/>
        <v>0</v>
      </c>
      <c r="K34" s="286">
        <f t="shared" si="2"/>
        <v>0</v>
      </c>
    </row>
    <row r="35" spans="2:11" ht="20" x14ac:dyDescent="0.15">
      <c r="B35" s="162">
        <v>43889</v>
      </c>
      <c r="C35" s="221"/>
      <c r="D35" s="221"/>
      <c r="E35" s="221"/>
      <c r="F35" s="221"/>
      <c r="G35" s="237"/>
      <c r="H35" s="218"/>
      <c r="I35" s="305">
        <f t="shared" si="0"/>
        <v>0</v>
      </c>
      <c r="J35" s="166">
        <f t="shared" si="1"/>
        <v>0</v>
      </c>
      <c r="K35" s="286">
        <f t="shared" si="2"/>
        <v>0</v>
      </c>
    </row>
    <row r="36" spans="2:11" ht="21" thickBot="1" x14ac:dyDescent="0.2">
      <c r="B36" s="251">
        <v>43890</v>
      </c>
      <c r="C36" s="318"/>
      <c r="D36" s="318"/>
      <c r="E36" s="318"/>
      <c r="F36" s="318"/>
      <c r="G36" s="212"/>
      <c r="H36" s="211"/>
      <c r="I36" s="316">
        <f t="shared" ref="I36" si="3">E36</f>
        <v>0</v>
      </c>
      <c r="J36" s="317">
        <f t="shared" ref="J36" si="4">IFERROR(C36+D36+F36+H36,0)</f>
        <v>0</v>
      </c>
      <c r="K36" s="287">
        <f t="shared" ref="K36" si="5">IFERROR(J36/60,0)</f>
        <v>0</v>
      </c>
    </row>
    <row r="37" spans="2:11" ht="42" customHeight="1" thickTop="1" x14ac:dyDescent="0.15"/>
  </sheetData>
  <sheetProtection formatColumns="0"/>
  <mergeCells count="11">
    <mergeCell ref="J5:K5"/>
    <mergeCell ref="J6:K6"/>
    <mergeCell ref="H2:H3"/>
    <mergeCell ref="I2:I3"/>
    <mergeCell ref="I4:I5"/>
    <mergeCell ref="B1:I1"/>
    <mergeCell ref="J1:K1"/>
    <mergeCell ref="J2:K2"/>
    <mergeCell ref="J3:K3"/>
    <mergeCell ref="J4:K4"/>
    <mergeCell ref="C3:E3"/>
  </mergeCells>
  <dataValidations count="19">
    <dataValidation allowBlank="1" showErrorMessage="1" sqref="A2:A1048576 F5:G6 I2 F2:G3 M5:N7 R7:XFD35 P7:Q9 J8:L35 P1:XFD6 M10:Q35 N1:N2 I35:I36 J36:K36 H16:H17 H23 H30 L1:L6 O1:O7 H9:H12 L36:XFD1048576 B37:K1048576 B8:F36 H36" xr:uid="{00000000-0002-0000-1200-000000000000}"/>
    <dataValidation allowBlank="1" showInputMessage="1" showErrorMessage="1" prompt="Use this worksheet to track hours worked in a work week. Enter Date and Times in TimeSheet table. Total Hours, Regular Hours and Overtime Hours are automatically calculated" sqref="A1" xr:uid="{00000000-0002-0000-1200-000001000000}"/>
    <dataValidation allowBlank="1" showInputMessage="1" showErrorMessage="1" prompt="Enter Teacher and School details in cells below" sqref="B1" xr:uid="{00000000-0002-0000-1200-000002000000}"/>
    <dataValidation allowBlank="1" showInputMessage="1" showErrorMessage="1" prompt="Enter Teacher Name and FTE in cells to the right" sqref="B2" xr:uid="{00000000-0002-0000-1200-000003000000}"/>
    <dataValidation allowBlank="1" showInputMessage="1" showErrorMessage="1" prompt="Enter Teacher Name in this cell" sqref="C2" xr:uid="{00000000-0002-0000-1200-000004000000}"/>
    <dataValidation allowBlank="1" showInputMessage="1" showErrorMessage="1" prompt="Enter Teacher's FTE in this cell" sqref="D2" xr:uid="{00000000-0002-0000-1200-000005000000}"/>
    <dataValidation allowBlank="1" showInputMessage="1" showErrorMessage="1" prompt="Enter School Name in cell to the right" sqref="B3" xr:uid="{00000000-0002-0000-1200-000006000000}"/>
    <dataValidation allowBlank="1" showInputMessage="1" showErrorMessage="1" prompt="Enter School Name in this cell" sqref="C3" xr:uid="{00000000-0002-0000-1200-000007000000}"/>
    <dataValidation allowBlank="1" showInputMessage="1" showErrorMessage="1" prompt="Enter Total Assignable Hours in cell below" sqref="B5" xr:uid="{00000000-0002-0000-1200-000008000000}"/>
    <dataValidation allowBlank="1" showInputMessage="1" showErrorMessage="1" prompt="Total Assignable Hours Worked are automatically calculated in cell below" sqref="D5" xr:uid="{00000000-0002-0000-1200-000009000000}"/>
    <dataValidation allowBlank="1" showInputMessage="1" showErrorMessage="1" prompt="Regular Hours are automatically calculated in cell below" sqref="C5" xr:uid="{00000000-0002-0000-1200-00000A000000}"/>
    <dataValidation allowBlank="1" showInputMessage="1" showErrorMessage="1" prompt="Enter Total Work Week Hours in this cell" sqref="B6" xr:uid="{00000000-0002-0000-1200-00000B000000}"/>
    <dataValidation allowBlank="1" showInputMessage="1" showErrorMessage="1" prompt="Total Hours Worked are automatically calculated in this cell" sqref="C6:D6" xr:uid="{00000000-0002-0000-1200-00000C000000}"/>
    <dataValidation allowBlank="1" showInputMessage="1" showErrorMessage="1" prompt="Enter Date in this column under this heading. Use heading filters to find specific entries" sqref="B7" xr:uid="{00000000-0002-0000-1200-00000D000000}"/>
    <dataValidation allowBlank="1" showInputMessage="1" showErrorMessage="1" prompt="Enter Assigned Time After School in this column under this heading." sqref="H7 I8:I34" xr:uid="{00000000-0002-0000-1200-00000E000000}"/>
    <dataValidation allowBlank="1" showInputMessage="1" showErrorMessage="1" prompt="Assigned Hours Worked are automatically calculated in this column under this heading." sqref="J7:K7" xr:uid="{00000000-0002-0000-1200-00000F000000}"/>
    <dataValidation allowBlank="1" showInputMessage="1" showErrorMessage="1" prompt="Total Assignable Hours Worked to date automatically calculated in this cell." sqref="E6 I6" xr:uid="{00000000-0002-0000-1200-000010000000}"/>
    <dataValidation allowBlank="1" showInputMessage="1" showErrorMessage="1" prompt="Total Assignable Hours Worked to date are automatically calculated in cell below" sqref="I4 E5" xr:uid="{00000000-0002-0000-1200-000011000000}"/>
    <dataValidation allowBlank="1" showInputMessage="1" showErrorMessage="1" prompt="adsfa" sqref="H2" xr:uid="{00000000-0002-0000-1200-000012000000}"/>
  </dataValidations>
  <hyperlinks>
    <hyperlink ref="I2" location="Summary!A1" display="Summary!A1" xr:uid="{00000000-0004-0000-1200-000000000000}"/>
    <hyperlink ref="I2:I3" location="'Hours Summary'!A1" display="Return to Main" xr:uid="{00000000-0004-0000-1200-000001000000}"/>
    <hyperlink ref="J2" location="'Mon-Day 1-S1'!Print_Titles" display="MON | Day 1 - Sem 1" xr:uid="{00000000-0004-0000-1200-000002000000}"/>
    <hyperlink ref="J3" location="'Tue-Day 2-S1'!Print_Titles" display="TUE | Day 2 - Sem 1" xr:uid="{00000000-0004-0000-1200-000003000000}"/>
    <hyperlink ref="J4" location="'Wed-Day 3-S1'!Print_Titles" display="WED | Day 3 - Sem 1" xr:uid="{00000000-0004-0000-1200-000004000000}"/>
    <hyperlink ref="J5" location="'Thu-Day 4-S1'!Print_Titles" display="THU | Day 4 - Sem 1" xr:uid="{00000000-0004-0000-1200-000005000000}"/>
    <hyperlink ref="J6" location="'Fri-Day 5-S1'!Print_Titles" display="FRI | Day 5 - Sem 1" xr:uid="{00000000-0004-0000-1200-000006000000}"/>
    <hyperlink ref="M2" location="'Day 6'!A1" display="Day 6 - Sem 1" xr:uid="{00000000-0004-0000-1200-000007000000}"/>
    <hyperlink ref="M3" location="'Early Dismissal 1'!A1" display="Early Out 1 - Sem 1" xr:uid="{00000000-0004-0000-1200-000008000000}"/>
    <hyperlink ref="M4" location="'Early Dismissal 2'!A1" display="Early Out 2 - Sem 1" xr:uid="{00000000-0004-0000-1200-000009000000}"/>
    <hyperlink ref="J2:K2" location="'Mon-Day 1'!A1" display="MON | Day 1 - Sem 1" xr:uid="{00000000-0004-0000-1200-00000A000000}"/>
    <hyperlink ref="J3:K3" location="'Tue-Day 2'!A1" display="TUE | Day 2 - Sem 1" xr:uid="{00000000-0004-0000-1200-00000B000000}"/>
    <hyperlink ref="J4:K4" location="'Wed-Day 3'!A1" display="WED | Day 3 - Sem 1" xr:uid="{00000000-0004-0000-1200-00000C000000}"/>
    <hyperlink ref="J5:K5" location="'Thu-Day 4'!A1" display="THU | Day 4 - Sem 1" xr:uid="{00000000-0004-0000-1200-00000D000000}"/>
    <hyperlink ref="J6:K6" location="'Fri-Day 5'!A1" display="FRI | Day 5 - Sem 1" xr:uid="{00000000-0004-0000-1200-00000E000000}"/>
  </hyperlinks>
  <printOptions horizontalCentered="1"/>
  <pageMargins left="0.25" right="0.25" top="0.75" bottom="0.75" header="0.3" footer="0.3"/>
  <pageSetup scale="87" fitToHeight="0" orientation="landscape" r:id="rId1"/>
  <headerFooter differentFirst="1">
    <oddFooter>Page &amp;P of &amp;N</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lorScale" priority="1" id="{E7E0523B-56ED-4DA8-A648-9172ECA2FA50}">
            <x14:colorScale>
              <x14:cfvo type="formula">
                <xm:f>August!$B$6*0.5</xm:f>
              </x14:cfvo>
              <x14:cfvo type="formula">
                <xm:f>August!$B$6*0.67</xm:f>
              </x14:cfvo>
              <x14:cfvo type="formula">
                <xm:f>August!$B$6*0.83</xm:f>
              </x14:cfvo>
              <x14:color rgb="FF00B050"/>
              <x14:color rgb="FFFFEB84"/>
              <x14:color rgb="FFFF0000"/>
            </x14:colorScale>
          </x14:cfRule>
          <xm:sqref>E6</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tint="-0.14999847407452621"/>
    <pageSetUpPr autoPageBreaks="0" fitToPage="1"/>
  </sheetPr>
  <dimension ref="A1:K40"/>
  <sheetViews>
    <sheetView showGridLines="0" zoomScale="80" zoomScaleNormal="80" workbookViewId="0">
      <pane xSplit="8" ySplit="3" topLeftCell="I23" activePane="bottomRight" state="frozen"/>
      <selection pane="topRight" activeCell="H1" sqref="H1"/>
      <selection pane="bottomLeft" activeCell="A4" sqref="A4"/>
      <selection pane="bottomRight" activeCell="C4" sqref="C4:D38"/>
    </sheetView>
  </sheetViews>
  <sheetFormatPr baseColWidth="10" defaultColWidth="8.83203125" defaultRowHeight="25.5" customHeight="1" thickBottom="1" x14ac:dyDescent="0.2"/>
  <cols>
    <col min="1" max="1" width="2.1640625" customWidth="1"/>
    <col min="2" max="2" width="21.83203125" customWidth="1"/>
    <col min="3" max="3" width="16.5" customWidth="1"/>
    <col min="4" max="4" width="17.83203125" customWidth="1"/>
    <col min="5" max="5" width="17.1640625" customWidth="1"/>
    <col min="6" max="6" width="15.83203125" customWidth="1"/>
    <col min="7" max="7" width="10.83203125" customWidth="1"/>
    <col min="8" max="8" width="12.1640625" customWidth="1"/>
    <col min="9" max="9" width="16.1640625" customWidth="1"/>
    <col min="10" max="10" width="18.83203125" customWidth="1"/>
    <col min="11" max="11" width="2.1640625" customWidth="1"/>
  </cols>
  <sheetData>
    <row r="1" spans="1:11" ht="69" customHeight="1" thickBot="1" x14ac:dyDescent="0.4">
      <c r="B1" s="37" t="s">
        <v>24</v>
      </c>
      <c r="C1" s="1"/>
      <c r="D1" s="20"/>
      <c r="E1" s="32" t="s">
        <v>64</v>
      </c>
      <c r="F1" s="33">
        <f>C2+F2</f>
        <v>0</v>
      </c>
      <c r="G1" s="419" t="s">
        <v>22</v>
      </c>
      <c r="H1" s="420"/>
      <c r="I1" s="91"/>
    </row>
    <row r="2" spans="1:11" ht="70.5" customHeight="1" thickBot="1" x14ac:dyDescent="0.25">
      <c r="A2" s="9"/>
      <c r="B2" s="23" t="s">
        <v>52</v>
      </c>
      <c r="C2" s="26">
        <f>C40</f>
        <v>0</v>
      </c>
      <c r="D2" s="24" t="s">
        <v>19</v>
      </c>
      <c r="E2" s="25" t="s">
        <v>53</v>
      </c>
      <c r="F2" s="27">
        <f>E40</f>
        <v>0</v>
      </c>
      <c r="G2" s="417" t="s">
        <v>19</v>
      </c>
      <c r="H2" s="418"/>
      <c r="I2" s="21"/>
      <c r="J2" s="3"/>
    </row>
    <row r="3" spans="1:11" ht="32.25" customHeight="1" thickBot="1" x14ac:dyDescent="0.25">
      <c r="B3" s="34" t="s">
        <v>3</v>
      </c>
      <c r="C3" s="35" t="s">
        <v>1</v>
      </c>
      <c r="D3" s="35" t="s">
        <v>2</v>
      </c>
      <c r="E3" s="35" t="s">
        <v>17</v>
      </c>
      <c r="F3" s="83" t="s">
        <v>33</v>
      </c>
      <c r="G3" s="36" t="s">
        <v>97</v>
      </c>
      <c r="H3" s="99" t="s">
        <v>61</v>
      </c>
      <c r="I3" s="2"/>
      <c r="J3" s="3"/>
    </row>
    <row r="4" spans="1:11" ht="25.5" customHeight="1" thickBot="1" x14ac:dyDescent="0.2">
      <c r="B4" s="85" t="s">
        <v>89</v>
      </c>
      <c r="C4" s="67"/>
      <c r="D4" s="67"/>
      <c r="E4" s="72">
        <f t="shared" ref="E4:E13" si="0">IFERROR((D4-C4)*24*60,0)</f>
        <v>0</v>
      </c>
      <c r="F4" s="76"/>
      <c r="G4" s="76"/>
      <c r="H4" s="100"/>
      <c r="I4" s="4"/>
      <c r="J4" s="5"/>
      <c r="K4" t="s">
        <v>0</v>
      </c>
    </row>
    <row r="5" spans="1:11" ht="25.5" customHeight="1" thickBot="1" x14ac:dyDescent="0.2">
      <c r="B5" s="86" t="s">
        <v>96</v>
      </c>
      <c r="C5" s="68"/>
      <c r="D5" s="68"/>
      <c r="E5" s="72">
        <f t="shared" si="0"/>
        <v>0</v>
      </c>
      <c r="F5" s="76"/>
      <c r="G5" s="76"/>
      <c r="H5" s="100"/>
      <c r="I5" s="97"/>
      <c r="J5" s="6"/>
      <c r="K5" t="s">
        <v>0</v>
      </c>
    </row>
    <row r="6" spans="1:11" ht="25.5" customHeight="1" thickBot="1" x14ac:dyDescent="0.2">
      <c r="B6" s="87" t="s">
        <v>4</v>
      </c>
      <c r="C6" s="66"/>
      <c r="D6" s="66"/>
      <c r="E6" s="71">
        <f t="shared" si="0"/>
        <v>0</v>
      </c>
      <c r="F6" s="77">
        <f>E6</f>
        <v>0</v>
      </c>
      <c r="G6" s="94"/>
      <c r="H6" s="101"/>
      <c r="I6" s="11"/>
      <c r="J6" s="7"/>
    </row>
    <row r="7" spans="1:11" ht="25.5" customHeight="1" thickBot="1" x14ac:dyDescent="0.2">
      <c r="B7" s="86" t="s">
        <v>7</v>
      </c>
      <c r="C7" s="68"/>
      <c r="D7" s="68"/>
      <c r="E7" s="72">
        <f t="shared" si="0"/>
        <v>0</v>
      </c>
      <c r="F7" s="76"/>
      <c r="G7" s="76"/>
      <c r="H7" s="100"/>
      <c r="I7" s="11"/>
      <c r="J7" s="7"/>
    </row>
    <row r="8" spans="1:11" ht="25.5" customHeight="1" thickBot="1" x14ac:dyDescent="0.2">
      <c r="B8" s="87" t="s">
        <v>5</v>
      </c>
      <c r="C8" s="66"/>
      <c r="D8" s="66"/>
      <c r="E8" s="71">
        <f t="shared" si="0"/>
        <v>0</v>
      </c>
      <c r="F8" s="77">
        <f>E8</f>
        <v>0</v>
      </c>
      <c r="G8" s="94"/>
      <c r="H8" s="101"/>
      <c r="I8" s="98"/>
      <c r="J8" s="7"/>
    </row>
    <row r="9" spans="1:11" ht="25.5" customHeight="1" thickBot="1" x14ac:dyDescent="0.2">
      <c r="B9" s="86" t="s">
        <v>7</v>
      </c>
      <c r="C9" s="68"/>
      <c r="D9" s="68"/>
      <c r="E9" s="72">
        <f t="shared" si="0"/>
        <v>0</v>
      </c>
      <c r="F9" s="76"/>
      <c r="G9" s="76"/>
      <c r="H9" s="100"/>
      <c r="I9" s="11"/>
      <c r="J9" s="7"/>
    </row>
    <row r="10" spans="1:11" ht="25.5" customHeight="1" thickBot="1" x14ac:dyDescent="0.2">
      <c r="B10" s="87" t="s">
        <v>6</v>
      </c>
      <c r="C10" s="66"/>
      <c r="D10" s="66"/>
      <c r="E10" s="71">
        <f t="shared" si="0"/>
        <v>0</v>
      </c>
      <c r="F10" s="77">
        <f>E10</f>
        <v>0</v>
      </c>
      <c r="G10" s="94"/>
      <c r="H10" s="101"/>
      <c r="I10" s="11"/>
      <c r="J10" s="7"/>
    </row>
    <row r="11" spans="1:11" ht="25.5" customHeight="1" thickBot="1" x14ac:dyDescent="0.2">
      <c r="B11" s="86" t="s">
        <v>7</v>
      </c>
      <c r="C11" s="68"/>
      <c r="D11" s="68"/>
      <c r="E11" s="72">
        <f t="shared" si="0"/>
        <v>0</v>
      </c>
      <c r="F11" s="76"/>
      <c r="G11" s="76"/>
      <c r="H11" s="100"/>
      <c r="I11" s="11"/>
      <c r="J11" s="7"/>
    </row>
    <row r="12" spans="1:11" ht="36" customHeight="1" thickBot="1" x14ac:dyDescent="0.2">
      <c r="B12" s="86" t="s">
        <v>90</v>
      </c>
      <c r="C12" s="68"/>
      <c r="D12" s="68"/>
      <c r="E12" s="72">
        <f t="shared" si="0"/>
        <v>0</v>
      </c>
      <c r="F12" s="76"/>
      <c r="G12" s="76"/>
      <c r="H12" s="100"/>
      <c r="I12" s="11"/>
      <c r="J12" s="7"/>
    </row>
    <row r="13" spans="1:11" ht="25.5" customHeight="1" thickBot="1" x14ac:dyDescent="0.2">
      <c r="B13" s="86" t="s">
        <v>7</v>
      </c>
      <c r="C13" s="68"/>
      <c r="D13" s="68"/>
      <c r="E13" s="72">
        <f t="shared" si="0"/>
        <v>0</v>
      </c>
      <c r="F13" s="76"/>
      <c r="G13" s="76"/>
      <c r="H13" s="100"/>
      <c r="I13" s="11"/>
      <c r="J13" s="7"/>
    </row>
    <row r="14" spans="1:11" ht="25.5" customHeight="1" thickBot="1" x14ac:dyDescent="0.2">
      <c r="B14" s="87" t="s">
        <v>8</v>
      </c>
      <c r="C14" s="66"/>
      <c r="D14" s="66"/>
      <c r="E14" s="71">
        <f>IFERROR((D14-C14)*24*60,0)</f>
        <v>0</v>
      </c>
      <c r="F14" s="77">
        <f>E14</f>
        <v>0</v>
      </c>
      <c r="G14" s="94"/>
      <c r="H14" s="101"/>
      <c r="I14" s="11"/>
      <c r="J14" s="7"/>
    </row>
    <row r="15" spans="1:11" ht="25.5" customHeight="1" thickBot="1" x14ac:dyDescent="0.2">
      <c r="B15" s="86" t="s">
        <v>7</v>
      </c>
      <c r="C15" s="68"/>
      <c r="D15" s="68"/>
      <c r="E15" s="72">
        <f>IFERROR((D15-C15)*24*60,0)</f>
        <v>0</v>
      </c>
      <c r="F15" s="76"/>
      <c r="G15" s="76"/>
      <c r="H15" s="100"/>
      <c r="I15" s="11"/>
      <c r="J15" s="7"/>
    </row>
    <row r="16" spans="1:11" ht="25.5" customHeight="1" thickBot="1" x14ac:dyDescent="0.2">
      <c r="B16" s="87" t="s">
        <v>91</v>
      </c>
      <c r="C16" s="66"/>
      <c r="D16" s="66"/>
      <c r="E16" s="71">
        <f>IFERROR((D16-C16)*24*60,0)</f>
        <v>0</v>
      </c>
      <c r="F16" s="77">
        <f>E16</f>
        <v>0</v>
      </c>
      <c r="G16" s="94"/>
      <c r="H16" s="101"/>
      <c r="I16" s="11"/>
      <c r="J16" s="7"/>
    </row>
    <row r="17" spans="2:10" ht="25.5" customHeight="1" thickBot="1" x14ac:dyDescent="0.2">
      <c r="B17" s="86" t="s">
        <v>7</v>
      </c>
      <c r="C17" s="68"/>
      <c r="D17" s="68"/>
      <c r="E17" s="72">
        <f t="shared" ref="E17:E35" si="1">IFERROR((D17-C17)*24*60,0)</f>
        <v>0</v>
      </c>
      <c r="F17" s="76"/>
      <c r="G17" s="76"/>
      <c r="H17" s="100"/>
      <c r="I17" s="11"/>
      <c r="J17" s="7"/>
    </row>
    <row r="18" spans="2:10" ht="25.5" customHeight="1" thickBot="1" x14ac:dyDescent="0.2">
      <c r="B18" s="86" t="s">
        <v>10</v>
      </c>
      <c r="C18" s="68"/>
      <c r="D18" s="68"/>
      <c r="E18" s="72">
        <f t="shared" si="1"/>
        <v>0</v>
      </c>
      <c r="F18" s="76"/>
      <c r="G18" s="76"/>
      <c r="H18" s="100"/>
      <c r="I18" s="10"/>
    </row>
    <row r="19" spans="2:10" ht="36" customHeight="1" thickBot="1" x14ac:dyDescent="0.2">
      <c r="B19" s="86" t="s">
        <v>18</v>
      </c>
      <c r="C19" s="68"/>
      <c r="D19" s="68"/>
      <c r="E19" s="72">
        <f t="shared" si="1"/>
        <v>0</v>
      </c>
      <c r="F19" s="76"/>
      <c r="G19" s="76"/>
      <c r="H19" s="100"/>
      <c r="I19" s="10"/>
    </row>
    <row r="20" spans="2:10" ht="25.5" customHeight="1" thickBot="1" x14ac:dyDescent="0.2">
      <c r="B20" s="86" t="s">
        <v>7</v>
      </c>
      <c r="C20" s="68"/>
      <c r="D20" s="68"/>
      <c r="E20" s="72">
        <f t="shared" si="1"/>
        <v>0</v>
      </c>
      <c r="F20" s="76"/>
      <c r="G20" s="76"/>
      <c r="H20" s="100"/>
      <c r="I20" s="10"/>
    </row>
    <row r="21" spans="2:10" ht="25.5" customHeight="1" thickBot="1" x14ac:dyDescent="0.2">
      <c r="B21" s="87" t="s">
        <v>9</v>
      </c>
      <c r="C21" s="66"/>
      <c r="D21" s="66"/>
      <c r="E21" s="71">
        <f t="shared" si="1"/>
        <v>0</v>
      </c>
      <c r="F21" s="77">
        <f>E21</f>
        <v>0</v>
      </c>
      <c r="G21" s="94"/>
      <c r="H21" s="101"/>
      <c r="I21" s="10"/>
    </row>
    <row r="22" spans="2:10" ht="25.5" customHeight="1" thickBot="1" x14ac:dyDescent="0.2">
      <c r="B22" s="86" t="s">
        <v>7</v>
      </c>
      <c r="C22" s="68"/>
      <c r="D22" s="68"/>
      <c r="E22" s="72">
        <f t="shared" si="1"/>
        <v>0</v>
      </c>
      <c r="F22" s="76"/>
      <c r="G22" s="76"/>
      <c r="H22" s="100"/>
      <c r="I22" s="10"/>
    </row>
    <row r="23" spans="2:10" ht="29.25" customHeight="1" thickBot="1" x14ac:dyDescent="0.2">
      <c r="B23" s="86" t="s">
        <v>10</v>
      </c>
      <c r="C23" s="68"/>
      <c r="D23" s="68"/>
      <c r="E23" s="72">
        <f t="shared" si="1"/>
        <v>0</v>
      </c>
      <c r="F23" s="76"/>
      <c r="G23" s="76"/>
      <c r="H23" s="100"/>
      <c r="I23" s="10"/>
    </row>
    <row r="24" spans="2:10" ht="36" customHeight="1" thickBot="1" x14ac:dyDescent="0.2">
      <c r="B24" s="86" t="s">
        <v>18</v>
      </c>
      <c r="C24" s="68"/>
      <c r="D24" s="68"/>
      <c r="E24" s="72">
        <f t="shared" si="1"/>
        <v>0</v>
      </c>
      <c r="F24" s="76"/>
      <c r="G24" s="76"/>
      <c r="H24" s="100"/>
      <c r="I24" s="10"/>
    </row>
    <row r="25" spans="2:10" ht="25.5" customHeight="1" thickBot="1" x14ac:dyDescent="0.2">
      <c r="B25" s="86" t="s">
        <v>7</v>
      </c>
      <c r="C25" s="68"/>
      <c r="D25" s="68"/>
      <c r="E25" s="72">
        <f t="shared" si="1"/>
        <v>0</v>
      </c>
      <c r="F25" s="76"/>
      <c r="G25" s="76"/>
      <c r="H25" s="100"/>
      <c r="I25" s="10"/>
    </row>
    <row r="26" spans="2:10" ht="25.5" customHeight="1" thickBot="1" x14ac:dyDescent="0.2">
      <c r="B26" s="87" t="s">
        <v>11</v>
      </c>
      <c r="C26" s="66"/>
      <c r="D26" s="66"/>
      <c r="E26" s="71">
        <f t="shared" si="1"/>
        <v>0</v>
      </c>
      <c r="F26" s="77">
        <f>E26</f>
        <v>0</v>
      </c>
      <c r="G26" s="94"/>
      <c r="H26" s="101"/>
      <c r="I26" s="10"/>
    </row>
    <row r="27" spans="2:10" ht="25.5" customHeight="1" thickBot="1" x14ac:dyDescent="0.2">
      <c r="B27" s="86" t="s">
        <v>7</v>
      </c>
      <c r="C27" s="68"/>
      <c r="D27" s="68"/>
      <c r="E27" s="72">
        <f t="shared" si="1"/>
        <v>0</v>
      </c>
      <c r="F27" s="76"/>
      <c r="G27" s="76"/>
      <c r="H27" s="100"/>
      <c r="I27" s="10"/>
    </row>
    <row r="28" spans="2:10" ht="36" customHeight="1" thickBot="1" x14ac:dyDescent="0.2">
      <c r="B28" s="86" t="s">
        <v>16</v>
      </c>
      <c r="C28" s="68"/>
      <c r="D28" s="68"/>
      <c r="E28" s="72">
        <f t="shared" si="1"/>
        <v>0</v>
      </c>
      <c r="F28" s="76"/>
      <c r="G28" s="76"/>
      <c r="H28" s="100"/>
      <c r="I28" s="10"/>
    </row>
    <row r="29" spans="2:10" ht="25.5" customHeight="1" thickBot="1" x14ac:dyDescent="0.2">
      <c r="B29" s="86" t="s">
        <v>7</v>
      </c>
      <c r="C29" s="68"/>
      <c r="D29" s="68"/>
      <c r="E29" s="72">
        <f t="shared" si="1"/>
        <v>0</v>
      </c>
      <c r="F29" s="76"/>
      <c r="G29" s="76"/>
      <c r="H29" s="100"/>
      <c r="I29" s="10"/>
    </row>
    <row r="30" spans="2:10" ht="28.5" customHeight="1" thickBot="1" x14ac:dyDescent="0.2">
      <c r="B30" s="87" t="s">
        <v>12</v>
      </c>
      <c r="C30" s="66"/>
      <c r="D30" s="66"/>
      <c r="E30" s="71">
        <f t="shared" si="1"/>
        <v>0</v>
      </c>
      <c r="F30" s="77">
        <f>E30</f>
        <v>0</v>
      </c>
      <c r="G30" s="94"/>
      <c r="H30" s="101"/>
      <c r="I30" s="10"/>
    </row>
    <row r="31" spans="2:10" ht="25.5" customHeight="1" thickBot="1" x14ac:dyDescent="0.2">
      <c r="B31" s="86" t="s">
        <v>7</v>
      </c>
      <c r="C31" s="68"/>
      <c r="D31" s="68"/>
      <c r="E31" s="72">
        <f t="shared" si="1"/>
        <v>0</v>
      </c>
      <c r="F31" s="76"/>
      <c r="G31" s="76"/>
      <c r="H31" s="100"/>
      <c r="I31" s="10"/>
    </row>
    <row r="32" spans="2:10" ht="25.5" customHeight="1" thickBot="1" x14ac:dyDescent="0.2">
      <c r="B32" s="87" t="s">
        <v>13</v>
      </c>
      <c r="C32" s="66"/>
      <c r="D32" s="66"/>
      <c r="E32" s="71">
        <f t="shared" si="1"/>
        <v>0</v>
      </c>
      <c r="F32" s="77">
        <f>E32</f>
        <v>0</v>
      </c>
      <c r="G32" s="94"/>
      <c r="H32" s="101"/>
      <c r="I32" s="10"/>
    </row>
    <row r="33" spans="2:10" ht="25.5" customHeight="1" thickBot="1" x14ac:dyDescent="0.2">
      <c r="B33" s="86" t="s">
        <v>7</v>
      </c>
      <c r="C33" s="68"/>
      <c r="D33" s="68"/>
      <c r="E33" s="72">
        <f t="shared" si="1"/>
        <v>0</v>
      </c>
      <c r="F33" s="76"/>
      <c r="G33" s="76"/>
      <c r="H33" s="100"/>
      <c r="I33" s="10"/>
    </row>
    <row r="34" spans="2:10" ht="25.5" customHeight="1" thickBot="1" x14ac:dyDescent="0.2">
      <c r="B34" s="87" t="s">
        <v>14</v>
      </c>
      <c r="C34" s="66"/>
      <c r="D34" s="66"/>
      <c r="E34" s="71">
        <f t="shared" si="1"/>
        <v>0</v>
      </c>
      <c r="F34" s="77">
        <f>E34</f>
        <v>0</v>
      </c>
      <c r="G34" s="94"/>
      <c r="H34" s="101"/>
      <c r="I34" s="10"/>
    </row>
    <row r="35" spans="2:10" ht="25.5" customHeight="1" thickBot="1" x14ac:dyDescent="0.2">
      <c r="B35" s="86" t="s">
        <v>7</v>
      </c>
      <c r="C35" s="68"/>
      <c r="D35" s="68"/>
      <c r="E35" s="72">
        <f t="shared" si="1"/>
        <v>0</v>
      </c>
      <c r="F35" s="76"/>
      <c r="G35" s="76"/>
      <c r="H35" s="100"/>
      <c r="I35" s="11"/>
      <c r="J35" s="7"/>
    </row>
    <row r="36" spans="2:10" ht="36" customHeight="1" thickBot="1" x14ac:dyDescent="0.2">
      <c r="B36" s="87" t="s">
        <v>98</v>
      </c>
      <c r="C36" s="66"/>
      <c r="D36" s="66"/>
      <c r="E36" s="71">
        <f t="shared" ref="E36:E37" si="2">IFERROR((D36-C36)*24*60,0)</f>
        <v>0</v>
      </c>
      <c r="F36" s="77">
        <f>E36</f>
        <v>0</v>
      </c>
      <c r="G36" s="94"/>
      <c r="H36" s="101"/>
      <c r="I36" s="11"/>
      <c r="J36" s="7"/>
    </row>
    <row r="37" spans="2:10" ht="29.25" customHeight="1" thickBot="1" x14ac:dyDescent="0.2">
      <c r="B37" s="86" t="s">
        <v>7</v>
      </c>
      <c r="C37" s="68"/>
      <c r="D37" s="68"/>
      <c r="E37" s="72">
        <f t="shared" si="2"/>
        <v>0</v>
      </c>
      <c r="F37" s="76"/>
      <c r="G37" s="76"/>
      <c r="H37" s="100"/>
      <c r="I37" s="11"/>
      <c r="J37" s="7"/>
    </row>
    <row r="38" spans="2:10" ht="48.75" customHeight="1" thickBot="1" x14ac:dyDescent="0.2">
      <c r="B38" s="88" t="s">
        <v>15</v>
      </c>
      <c r="C38" s="69"/>
      <c r="D38" s="69"/>
      <c r="E38" s="73">
        <f>IFERROR((D38-C38)*24*60,0)</f>
        <v>0</v>
      </c>
      <c r="F38" s="95"/>
      <c r="G38" s="95"/>
      <c r="H38" s="102"/>
      <c r="I38" s="10"/>
    </row>
    <row r="39" spans="2:10" ht="25.5" customHeight="1" thickBot="1" x14ac:dyDescent="0.2">
      <c r="B39" s="89"/>
      <c r="C39" s="30"/>
      <c r="D39" s="31"/>
      <c r="E39" s="70"/>
      <c r="F39" s="65">
        <f>F6+F8+F10+F14+F16+F21+F26+F30+F32+F34+F36</f>
        <v>0</v>
      </c>
      <c r="G39" s="96">
        <f>G6+G8+G10+G14+G16+G21+G26+G30+G32+G34+G36</f>
        <v>0</v>
      </c>
      <c r="H39" s="75">
        <f>H4+H5+H7+H9+H11+H12+H13+H15+H17+H18+H19+H20+H22+H23+H24+H25+H27+H28+H29+H31+H33+H35+H38+H37</f>
        <v>0</v>
      </c>
    </row>
    <row r="40" spans="2:10" ht="48.75" customHeight="1" thickBot="1" x14ac:dyDescent="0.2">
      <c r="B40" s="29" t="s">
        <v>62</v>
      </c>
      <c r="C40" s="65">
        <f>F39</f>
        <v>0</v>
      </c>
      <c r="D40" s="22" t="s">
        <v>63</v>
      </c>
      <c r="E40" s="75">
        <f>G39+H39</f>
        <v>0</v>
      </c>
      <c r="F40" s="76"/>
      <c r="G40" s="76"/>
      <c r="H40" s="76"/>
    </row>
  </sheetData>
  <mergeCells count="2">
    <mergeCell ref="G2:H2"/>
    <mergeCell ref="G1:H1"/>
  </mergeCells>
  <dataValidations count="4">
    <dataValidation allowBlank="1" showInputMessage="1" showErrorMessage="1" prompt="adsfa" sqref="I1" xr:uid="{00000000-0002-0000-0100-000000000000}"/>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21 G16 G14 G10 G8 G32 G6 G34 G36" xr:uid="{00000000-0002-0000-0100-000001000000}">
      <formula1>0</formula1>
      <formula2>120</formula2>
    </dataValidation>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6 F8 F10 F14 F16 F21 F26 F30 F32 F34 F36" xr:uid="{00000000-0002-0000-0100-000002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4:H5 H7 H9 H11:H13 H15 H17:H20 H22:H25 H27:H29 H31 H33 H35 H37:H38" xr:uid="{00000000-0002-0000-0100-000003000000}">
      <formula1>0</formula1>
      <formula2>120</formula2>
    </dataValidation>
  </dataValidations>
  <hyperlinks>
    <hyperlink ref="G1" location="'Hours Summary'!A1" display="Return to Main" xr:uid="{00000000-0004-0000-0100-000000000000}"/>
  </hyperlinks>
  <printOptions horizontalCentered="1"/>
  <pageMargins left="0.25" right="0.25" top="0.75" bottom="0.75" header="0.3" footer="0.3"/>
  <pageSetup scale="48" fitToHeight="0"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4"/>
    <pageSetUpPr fitToPage="1"/>
  </sheetPr>
  <dimension ref="B1:Q39"/>
  <sheetViews>
    <sheetView showGridLines="0" zoomScale="75" zoomScaleNormal="75" workbookViewId="0">
      <pane xSplit="14" ySplit="7" topLeftCell="O22" activePane="bottomRight" state="frozen"/>
      <selection activeCell="C8" sqref="C8"/>
      <selection pane="topRight" activeCell="C8" sqref="C8"/>
      <selection pane="bottomLeft" activeCell="C8" sqref="C8"/>
      <selection pane="bottomRight" activeCell="D2" sqref="D2"/>
    </sheetView>
  </sheetViews>
  <sheetFormatPr baseColWidth="10" defaultColWidth="9" defaultRowHeight="20.25" customHeight="1" x14ac:dyDescent="0.15"/>
  <cols>
    <col min="1" max="1" width="0.83203125" style="147" customWidth="1"/>
    <col min="2" max="2" width="21.1640625" style="147" customWidth="1"/>
    <col min="3" max="3" width="14.1640625" style="147" customWidth="1"/>
    <col min="4" max="4" width="20.1640625" style="147" customWidth="1"/>
    <col min="5" max="5" width="17.1640625" style="147" customWidth="1"/>
    <col min="6" max="6" width="16.1640625" style="147" customWidth="1"/>
    <col min="7" max="7" width="12.5" style="147" customWidth="1"/>
    <col min="8" max="8" width="15.83203125" style="147" customWidth="1"/>
    <col min="9" max="9" width="17" style="207" customWidth="1"/>
    <col min="10" max="10" width="12.1640625" style="147" customWidth="1"/>
    <col min="11" max="11" width="21.33203125" style="147" customWidth="1"/>
    <col min="12" max="12" width="13.1640625" style="147" customWidth="1"/>
    <col min="13" max="13" width="14.83203125" style="147" customWidth="1"/>
    <col min="14" max="14" width="9.83203125" style="147" customWidth="1"/>
    <col min="15" max="15" width="1.83203125" style="147" customWidth="1"/>
    <col min="16" max="16384" width="9" style="147"/>
  </cols>
  <sheetData>
    <row r="1" spans="2:17" ht="35.25" customHeight="1" thickTop="1" thickBot="1" x14ac:dyDescent="0.35">
      <c r="B1" s="449" t="s">
        <v>80</v>
      </c>
      <c r="C1" s="449"/>
      <c r="D1" s="449"/>
      <c r="E1" s="449"/>
      <c r="F1" s="449"/>
      <c r="G1" s="449"/>
      <c r="H1" s="449"/>
      <c r="I1" s="450"/>
      <c r="J1" s="423" t="s">
        <v>20</v>
      </c>
      <c r="K1" s="424"/>
      <c r="L1" s="206" t="s">
        <v>17</v>
      </c>
      <c r="M1" s="118" t="s">
        <v>20</v>
      </c>
      <c r="N1" s="206" t="s">
        <v>17</v>
      </c>
      <c r="O1" s="181"/>
    </row>
    <row r="2" spans="2:17" ht="46.5" customHeight="1" thickBot="1" x14ac:dyDescent="0.2">
      <c r="B2" s="246" t="s">
        <v>37</v>
      </c>
      <c r="C2" s="326" t="str">
        <f>'Hours Summary'!D1</f>
        <v>Type Teacher Name</v>
      </c>
      <c r="D2" s="329" t="str">
        <f>'Hours Summary'!G1</f>
        <v>Type FTE</v>
      </c>
      <c r="E2" s="327" t="s">
        <v>36</v>
      </c>
      <c r="F2" s="245" t="s">
        <v>55</v>
      </c>
      <c r="G2" s="203">
        <f>'Hours Summary'!G7</f>
        <v>0</v>
      </c>
      <c r="H2" s="439" t="s">
        <v>95</v>
      </c>
      <c r="I2" s="451" t="s">
        <v>22</v>
      </c>
      <c r="J2" s="425" t="s">
        <v>120</v>
      </c>
      <c r="K2" s="426"/>
      <c r="L2" s="202">
        <f>'Hours Summary'!C6+'Hours Summary'!D6</f>
        <v>0</v>
      </c>
      <c r="M2" s="201" t="s">
        <v>125</v>
      </c>
      <c r="N2" s="119">
        <f>'Hours Summary'!C11+'Hours Summary'!D11</f>
        <v>0</v>
      </c>
      <c r="O2" s="181"/>
    </row>
    <row r="3" spans="2:17" ht="46.5" customHeight="1" thickBot="1" x14ac:dyDescent="0.2">
      <c r="B3" s="244" t="s">
        <v>35</v>
      </c>
      <c r="C3" s="431" t="str">
        <f>'Hours Summary'!D2</f>
        <v>Type School Name</v>
      </c>
      <c r="D3" s="431"/>
      <c r="E3" s="432"/>
      <c r="F3" s="243" t="s">
        <v>56</v>
      </c>
      <c r="G3" s="198">
        <f>'Hours Summary'!G12</f>
        <v>0</v>
      </c>
      <c r="H3" s="440"/>
      <c r="I3" s="452"/>
      <c r="J3" s="427" t="s">
        <v>121</v>
      </c>
      <c r="K3" s="428"/>
      <c r="L3" s="197">
        <f>'Hours Summary'!C7+'Hours Summary'!D7</f>
        <v>0</v>
      </c>
      <c r="M3" s="196" t="s">
        <v>126</v>
      </c>
      <c r="N3" s="195">
        <f>'Hours Summary'!C12+'Hours Summary'!D12</f>
        <v>0</v>
      </c>
      <c r="O3" s="181"/>
    </row>
    <row r="4" spans="2:17" ht="75.75" customHeight="1" thickBot="1" x14ac:dyDescent="0.2">
      <c r="B4" s="194" t="s">
        <v>128</v>
      </c>
      <c r="C4" s="328" t="str">
        <f>'Hours Summary'!H3</f>
        <v>Typical Assign FTE</v>
      </c>
      <c r="D4" s="194" t="s">
        <v>86</v>
      </c>
      <c r="E4" s="193">
        <f>IFERROR(D2*1200,0)</f>
        <v>0</v>
      </c>
      <c r="F4" s="194" t="s">
        <v>116</v>
      </c>
      <c r="G4" s="193">
        <f>February!B6</f>
        <v>0</v>
      </c>
      <c r="I4" s="453" t="s">
        <v>39</v>
      </c>
      <c r="J4" s="429" t="s">
        <v>122</v>
      </c>
      <c r="K4" s="430"/>
      <c r="L4" s="191">
        <f>'Hours Summary'!C8+'Hours Summary'!D8</f>
        <v>0</v>
      </c>
      <c r="M4" s="190" t="s">
        <v>127</v>
      </c>
      <c r="N4" s="189">
        <f>'Hours Summary'!C13+'Hours Summary'!D13</f>
        <v>0</v>
      </c>
      <c r="O4" s="181"/>
    </row>
    <row r="5" spans="2:17" ht="76.5" customHeight="1" thickBot="1" x14ac:dyDescent="0.25">
      <c r="B5" s="295" t="s">
        <v>115</v>
      </c>
      <c r="C5" s="297" t="s">
        <v>104</v>
      </c>
      <c r="D5" s="299" t="s">
        <v>114</v>
      </c>
      <c r="E5" s="120" t="s">
        <v>69</v>
      </c>
      <c r="F5" s="148"/>
      <c r="G5" s="148"/>
      <c r="I5" s="454"/>
      <c r="J5" s="433" t="s">
        <v>123</v>
      </c>
      <c r="K5" s="434"/>
      <c r="L5" s="188">
        <f>'Hours Summary'!C9+'Hours Summary'!D9</f>
        <v>0</v>
      </c>
      <c r="M5" s="284"/>
      <c r="N5" s="181"/>
      <c r="O5" s="181"/>
    </row>
    <row r="6" spans="2:17" ht="28.5" customHeight="1" thickBot="1" x14ac:dyDescent="0.25">
      <c r="B6" s="303">
        <f>G4-D6</f>
        <v>0</v>
      </c>
      <c r="C6" s="298">
        <f>SUM(I8:I38)/60</f>
        <v>0</v>
      </c>
      <c r="D6" s="300">
        <f>SUM(K8:K38)</f>
        <v>0</v>
      </c>
      <c r="E6" s="134">
        <f>February!E6+D6</f>
        <v>0</v>
      </c>
      <c r="F6" s="148"/>
      <c r="G6" s="148"/>
      <c r="I6" s="225">
        <f>August!B6-E6</f>
        <v>0</v>
      </c>
      <c r="J6" s="435" t="s">
        <v>124</v>
      </c>
      <c r="K6" s="436"/>
      <c r="L6" s="186">
        <f>'Hours Summary'!C10+'Hours Summary'!D10</f>
        <v>0</v>
      </c>
      <c r="M6" s="181"/>
      <c r="N6" s="181"/>
      <c r="O6" s="181"/>
    </row>
    <row r="7" spans="2:17" ht="89.25" customHeight="1" thickTop="1" x14ac:dyDescent="0.15">
      <c r="B7" s="242" t="s">
        <v>34</v>
      </c>
      <c r="C7" s="241" t="s">
        <v>58</v>
      </c>
      <c r="D7" s="184" t="s">
        <v>110</v>
      </c>
      <c r="E7" s="184" t="s">
        <v>105</v>
      </c>
      <c r="F7" s="241" t="s">
        <v>59</v>
      </c>
      <c r="G7" s="240" t="s">
        <v>66</v>
      </c>
      <c r="H7" s="239" t="s">
        <v>60</v>
      </c>
      <c r="I7" s="307" t="s">
        <v>106</v>
      </c>
      <c r="J7" s="308" t="s">
        <v>67</v>
      </c>
      <c r="K7" s="285" t="s">
        <v>68</v>
      </c>
      <c r="L7" s="181"/>
      <c r="M7" s="181"/>
      <c r="N7" s="181"/>
      <c r="O7" s="181"/>
      <c r="P7" s="180"/>
      <c r="Q7" s="180"/>
    </row>
    <row r="8" spans="2:17" ht="20" x14ac:dyDescent="0.15">
      <c r="B8" s="179">
        <v>43891</v>
      </c>
      <c r="C8" s="264"/>
      <c r="D8" s="264"/>
      <c r="E8" s="264"/>
      <c r="F8" s="264"/>
      <c r="G8" s="263"/>
      <c r="H8" s="262"/>
      <c r="I8" s="305">
        <f t="shared" ref="I8:I38" si="0">E8</f>
        <v>0</v>
      </c>
      <c r="J8" s="166">
        <f t="shared" ref="J8:J38" si="1">IFERROR(C8+D8+F8+H8,0)</f>
        <v>0</v>
      </c>
      <c r="K8" s="286">
        <f t="shared" ref="K8:K38" si="2">IFERROR(J8/60,0)</f>
        <v>0</v>
      </c>
      <c r="L8" s="180"/>
    </row>
    <row r="9" spans="2:17" ht="20" x14ac:dyDescent="0.15">
      <c r="B9" s="162">
        <v>43892</v>
      </c>
      <c r="C9" s="222"/>
      <c r="D9" s="222"/>
      <c r="E9" s="222"/>
      <c r="F9" s="222"/>
      <c r="G9" s="219"/>
      <c r="H9" s="218"/>
      <c r="I9" s="305">
        <f t="shared" si="0"/>
        <v>0</v>
      </c>
      <c r="J9" s="166">
        <f t="shared" si="1"/>
        <v>0</v>
      </c>
      <c r="K9" s="286">
        <f t="shared" si="2"/>
        <v>0</v>
      </c>
    </row>
    <row r="10" spans="2:17" ht="20" x14ac:dyDescent="0.15">
      <c r="B10" s="162">
        <v>43893</v>
      </c>
      <c r="C10" s="221"/>
      <c r="D10" s="221"/>
      <c r="E10" s="221"/>
      <c r="F10" s="222"/>
      <c r="G10" s="219"/>
      <c r="H10" s="218"/>
      <c r="I10" s="305">
        <f t="shared" si="0"/>
        <v>0</v>
      </c>
      <c r="J10" s="166">
        <f t="shared" si="1"/>
        <v>0</v>
      </c>
      <c r="K10" s="286">
        <f t="shared" si="2"/>
        <v>0</v>
      </c>
    </row>
    <row r="11" spans="2:17" ht="20" x14ac:dyDescent="0.15">
      <c r="B11" s="162">
        <v>43894</v>
      </c>
      <c r="C11" s="222"/>
      <c r="D11" s="222"/>
      <c r="E11" s="222"/>
      <c r="F11" s="222"/>
      <c r="G11" s="219"/>
      <c r="H11" s="218"/>
      <c r="I11" s="305">
        <f t="shared" si="0"/>
        <v>0</v>
      </c>
      <c r="J11" s="166">
        <f t="shared" si="1"/>
        <v>0</v>
      </c>
      <c r="K11" s="286">
        <f t="shared" si="2"/>
        <v>0</v>
      </c>
    </row>
    <row r="12" spans="2:17" ht="20" x14ac:dyDescent="0.15">
      <c r="B12" s="162">
        <v>43895</v>
      </c>
      <c r="C12" s="221"/>
      <c r="D12" s="221"/>
      <c r="E12" s="221"/>
      <c r="F12" s="222"/>
      <c r="G12" s="219"/>
      <c r="H12" s="218"/>
      <c r="I12" s="305">
        <f t="shared" si="0"/>
        <v>0</v>
      </c>
      <c r="J12" s="166">
        <f t="shared" si="1"/>
        <v>0</v>
      </c>
      <c r="K12" s="286">
        <f t="shared" si="2"/>
        <v>0</v>
      </c>
    </row>
    <row r="13" spans="2:17" ht="20" x14ac:dyDescent="0.15">
      <c r="B13" s="162">
        <v>43896</v>
      </c>
      <c r="C13" s="220"/>
      <c r="D13" s="220"/>
      <c r="E13" s="220"/>
      <c r="F13" s="220"/>
      <c r="G13" s="219"/>
      <c r="H13" s="218"/>
      <c r="I13" s="305">
        <f t="shared" si="0"/>
        <v>0</v>
      </c>
      <c r="J13" s="166">
        <f t="shared" si="1"/>
        <v>0</v>
      </c>
      <c r="K13" s="286">
        <f t="shared" si="2"/>
        <v>0</v>
      </c>
    </row>
    <row r="14" spans="2:17" ht="20" x14ac:dyDescent="0.15">
      <c r="B14" s="179">
        <v>43897</v>
      </c>
      <c r="C14" s="264"/>
      <c r="D14" s="264"/>
      <c r="E14" s="264"/>
      <c r="F14" s="264"/>
      <c r="G14" s="263"/>
      <c r="H14" s="262"/>
      <c r="I14" s="305">
        <f t="shared" si="0"/>
        <v>0</v>
      </c>
      <c r="J14" s="166">
        <f t="shared" si="1"/>
        <v>0</v>
      </c>
      <c r="K14" s="286">
        <f t="shared" si="2"/>
        <v>0</v>
      </c>
    </row>
    <row r="15" spans="2:17" ht="20" x14ac:dyDescent="0.15">
      <c r="B15" s="179">
        <v>43898</v>
      </c>
      <c r="C15" s="264"/>
      <c r="D15" s="264"/>
      <c r="E15" s="264"/>
      <c r="F15" s="264"/>
      <c r="G15" s="263"/>
      <c r="H15" s="262"/>
      <c r="I15" s="305">
        <f t="shared" si="0"/>
        <v>0</v>
      </c>
      <c r="J15" s="166">
        <f t="shared" si="1"/>
        <v>0</v>
      </c>
      <c r="K15" s="286">
        <f t="shared" si="2"/>
        <v>0</v>
      </c>
    </row>
    <row r="16" spans="2:17" ht="20" x14ac:dyDescent="0.15">
      <c r="B16" s="162">
        <v>43899</v>
      </c>
      <c r="C16" s="222"/>
      <c r="D16" s="222"/>
      <c r="E16" s="222"/>
      <c r="F16" s="222"/>
      <c r="G16" s="219"/>
      <c r="H16" s="218"/>
      <c r="I16" s="305">
        <f t="shared" si="0"/>
        <v>0</v>
      </c>
      <c r="J16" s="166">
        <f t="shared" si="1"/>
        <v>0</v>
      </c>
      <c r="K16" s="286">
        <f t="shared" si="2"/>
        <v>0</v>
      </c>
    </row>
    <row r="17" spans="2:11" ht="20" x14ac:dyDescent="0.15">
      <c r="B17" s="162">
        <v>43900</v>
      </c>
      <c r="C17" s="221"/>
      <c r="D17" s="221"/>
      <c r="E17" s="221"/>
      <c r="F17" s="222"/>
      <c r="G17" s="219"/>
      <c r="H17" s="218"/>
      <c r="I17" s="305">
        <f t="shared" si="0"/>
        <v>0</v>
      </c>
      <c r="J17" s="166">
        <f t="shared" si="1"/>
        <v>0</v>
      </c>
      <c r="K17" s="286">
        <f t="shared" si="2"/>
        <v>0</v>
      </c>
    </row>
    <row r="18" spans="2:11" ht="20" x14ac:dyDescent="0.15">
      <c r="B18" s="162">
        <v>43901</v>
      </c>
      <c r="C18" s="222"/>
      <c r="D18" s="222"/>
      <c r="E18" s="222"/>
      <c r="F18" s="222"/>
      <c r="G18" s="219"/>
      <c r="H18" s="218"/>
      <c r="I18" s="305">
        <f t="shared" si="0"/>
        <v>0</v>
      </c>
      <c r="J18" s="166">
        <f t="shared" si="1"/>
        <v>0</v>
      </c>
      <c r="K18" s="286">
        <f t="shared" si="2"/>
        <v>0</v>
      </c>
    </row>
    <row r="19" spans="2:11" ht="20" x14ac:dyDescent="0.15">
      <c r="B19" s="162">
        <v>43902</v>
      </c>
      <c r="C19" s="220"/>
      <c r="D19" s="220"/>
      <c r="E19" s="220"/>
      <c r="F19" s="220"/>
      <c r="G19" s="219" t="s">
        <v>0</v>
      </c>
      <c r="H19" s="218"/>
      <c r="I19" s="305">
        <f t="shared" si="0"/>
        <v>0</v>
      </c>
      <c r="J19" s="166">
        <f t="shared" si="1"/>
        <v>0</v>
      </c>
      <c r="K19" s="286">
        <f t="shared" si="2"/>
        <v>0</v>
      </c>
    </row>
    <row r="20" spans="2:11" ht="20" x14ac:dyDescent="0.15">
      <c r="B20" s="162">
        <v>43903</v>
      </c>
      <c r="C20" s="220"/>
      <c r="D20" s="220"/>
      <c r="E20" s="220"/>
      <c r="F20" s="220"/>
      <c r="G20" s="219"/>
      <c r="H20" s="218"/>
      <c r="I20" s="305">
        <f t="shared" si="0"/>
        <v>0</v>
      </c>
      <c r="J20" s="166">
        <f t="shared" si="1"/>
        <v>0</v>
      </c>
      <c r="K20" s="286">
        <f t="shared" si="2"/>
        <v>0</v>
      </c>
    </row>
    <row r="21" spans="2:11" ht="20" x14ac:dyDescent="0.15">
      <c r="B21" s="179">
        <v>43904</v>
      </c>
      <c r="C21" s="264"/>
      <c r="D21" s="264"/>
      <c r="E21" s="264"/>
      <c r="F21" s="264"/>
      <c r="G21" s="263"/>
      <c r="H21" s="262"/>
      <c r="I21" s="305">
        <f t="shared" si="0"/>
        <v>0</v>
      </c>
      <c r="J21" s="166">
        <f t="shared" si="1"/>
        <v>0</v>
      </c>
      <c r="K21" s="286">
        <f t="shared" si="2"/>
        <v>0</v>
      </c>
    </row>
    <row r="22" spans="2:11" ht="20" x14ac:dyDescent="0.15">
      <c r="B22" s="179">
        <v>43905</v>
      </c>
      <c r="C22" s="264"/>
      <c r="D22" s="264"/>
      <c r="E22" s="264"/>
      <c r="F22" s="264"/>
      <c r="G22" s="263"/>
      <c r="H22" s="262"/>
      <c r="I22" s="305">
        <f t="shared" si="0"/>
        <v>0</v>
      </c>
      <c r="J22" s="166">
        <f t="shared" si="1"/>
        <v>0</v>
      </c>
      <c r="K22" s="286">
        <f t="shared" si="2"/>
        <v>0</v>
      </c>
    </row>
    <row r="23" spans="2:11" ht="20" x14ac:dyDescent="0.15">
      <c r="B23" s="162">
        <v>43906</v>
      </c>
      <c r="C23" s="222"/>
      <c r="D23" s="222"/>
      <c r="E23" s="222"/>
      <c r="F23" s="222"/>
      <c r="G23" s="219"/>
      <c r="H23" s="218"/>
      <c r="I23" s="305">
        <f t="shared" si="0"/>
        <v>0</v>
      </c>
      <c r="J23" s="166">
        <f t="shared" si="1"/>
        <v>0</v>
      </c>
      <c r="K23" s="286">
        <f t="shared" si="2"/>
        <v>0</v>
      </c>
    </row>
    <row r="24" spans="2:11" ht="20" x14ac:dyDescent="0.15">
      <c r="B24" s="162">
        <v>43907</v>
      </c>
      <c r="C24" s="221"/>
      <c r="D24" s="221"/>
      <c r="E24" s="221"/>
      <c r="F24" s="222"/>
      <c r="G24" s="219"/>
      <c r="H24" s="218"/>
      <c r="I24" s="305">
        <f t="shared" si="0"/>
        <v>0</v>
      </c>
      <c r="J24" s="166">
        <f t="shared" si="1"/>
        <v>0</v>
      </c>
      <c r="K24" s="286">
        <f t="shared" si="2"/>
        <v>0</v>
      </c>
    </row>
    <row r="25" spans="2:11" ht="20" x14ac:dyDescent="0.15">
      <c r="B25" s="162">
        <v>43908</v>
      </c>
      <c r="C25" s="222"/>
      <c r="D25" s="222"/>
      <c r="E25" s="222"/>
      <c r="F25" s="222"/>
      <c r="G25" s="219"/>
      <c r="H25" s="218"/>
      <c r="I25" s="305">
        <f t="shared" si="0"/>
        <v>0</v>
      </c>
      <c r="J25" s="166">
        <f t="shared" si="1"/>
        <v>0</v>
      </c>
      <c r="K25" s="286">
        <f t="shared" si="2"/>
        <v>0</v>
      </c>
    </row>
    <row r="26" spans="2:11" ht="20" x14ac:dyDescent="0.15">
      <c r="B26" s="162">
        <v>43909</v>
      </c>
      <c r="C26" s="220"/>
      <c r="D26" s="220"/>
      <c r="E26" s="220"/>
      <c r="F26" s="220"/>
      <c r="G26" s="219"/>
      <c r="H26" s="218"/>
      <c r="I26" s="305">
        <f t="shared" si="0"/>
        <v>0</v>
      </c>
      <c r="J26" s="166">
        <f t="shared" si="1"/>
        <v>0</v>
      </c>
      <c r="K26" s="286">
        <f t="shared" si="2"/>
        <v>0</v>
      </c>
    </row>
    <row r="27" spans="2:11" ht="20" x14ac:dyDescent="0.15">
      <c r="B27" s="162">
        <v>43910</v>
      </c>
      <c r="C27" s="220"/>
      <c r="D27" s="220"/>
      <c r="E27" s="220"/>
      <c r="F27" s="220"/>
      <c r="G27" s="219"/>
      <c r="H27" s="218"/>
      <c r="I27" s="305">
        <f t="shared" si="0"/>
        <v>0</v>
      </c>
      <c r="J27" s="166">
        <f t="shared" si="1"/>
        <v>0</v>
      </c>
      <c r="K27" s="286">
        <f t="shared" si="2"/>
        <v>0</v>
      </c>
    </row>
    <row r="28" spans="2:11" ht="20" x14ac:dyDescent="0.15">
      <c r="B28" s="179">
        <v>43911</v>
      </c>
      <c r="C28" s="264"/>
      <c r="D28" s="264"/>
      <c r="E28" s="264"/>
      <c r="F28" s="264"/>
      <c r="G28" s="263"/>
      <c r="H28" s="262"/>
      <c r="I28" s="305">
        <f t="shared" si="0"/>
        <v>0</v>
      </c>
      <c r="J28" s="166">
        <f t="shared" si="1"/>
        <v>0</v>
      </c>
      <c r="K28" s="286">
        <f t="shared" si="2"/>
        <v>0</v>
      </c>
    </row>
    <row r="29" spans="2:11" ht="20" x14ac:dyDescent="0.15">
      <c r="B29" s="179">
        <v>43912</v>
      </c>
      <c r="C29" s="264"/>
      <c r="D29" s="264"/>
      <c r="E29" s="264"/>
      <c r="F29" s="264"/>
      <c r="G29" s="263"/>
      <c r="H29" s="262"/>
      <c r="I29" s="305">
        <f t="shared" si="0"/>
        <v>0</v>
      </c>
      <c r="J29" s="166">
        <f t="shared" si="1"/>
        <v>0</v>
      </c>
      <c r="K29" s="286">
        <f t="shared" si="2"/>
        <v>0</v>
      </c>
    </row>
    <row r="30" spans="2:11" ht="20" x14ac:dyDescent="0.15">
      <c r="B30" s="162">
        <v>43913</v>
      </c>
      <c r="C30" s="222"/>
      <c r="D30" s="222"/>
      <c r="E30" s="222"/>
      <c r="F30" s="222"/>
      <c r="G30" s="219"/>
      <c r="H30" s="218"/>
      <c r="I30" s="305">
        <f t="shared" si="0"/>
        <v>0</v>
      </c>
      <c r="J30" s="166">
        <f t="shared" si="1"/>
        <v>0</v>
      </c>
      <c r="K30" s="286">
        <f t="shared" si="2"/>
        <v>0</v>
      </c>
    </row>
    <row r="31" spans="2:11" ht="20" x14ac:dyDescent="0.15">
      <c r="B31" s="162">
        <v>43914</v>
      </c>
      <c r="C31" s="221"/>
      <c r="D31" s="221"/>
      <c r="E31" s="221"/>
      <c r="F31" s="222"/>
      <c r="G31" s="219"/>
      <c r="H31" s="218"/>
      <c r="I31" s="305">
        <f t="shared" si="0"/>
        <v>0</v>
      </c>
      <c r="J31" s="166">
        <f t="shared" si="1"/>
        <v>0</v>
      </c>
      <c r="K31" s="286">
        <f t="shared" si="2"/>
        <v>0</v>
      </c>
    </row>
    <row r="32" spans="2:11" ht="20" x14ac:dyDescent="0.15">
      <c r="B32" s="162">
        <v>43915</v>
      </c>
      <c r="C32" s="222"/>
      <c r="D32" s="222"/>
      <c r="E32" s="222"/>
      <c r="F32" s="222"/>
      <c r="G32" s="219"/>
      <c r="H32" s="218"/>
      <c r="I32" s="305">
        <f t="shared" si="0"/>
        <v>0</v>
      </c>
      <c r="J32" s="166">
        <f t="shared" si="1"/>
        <v>0</v>
      </c>
      <c r="K32" s="286">
        <f t="shared" si="2"/>
        <v>0</v>
      </c>
    </row>
    <row r="33" spans="2:11" ht="20" x14ac:dyDescent="0.15">
      <c r="B33" s="162">
        <v>43916</v>
      </c>
      <c r="C33" s="220"/>
      <c r="D33" s="220"/>
      <c r="E33" s="220"/>
      <c r="F33" s="220"/>
      <c r="G33" s="219"/>
      <c r="H33" s="218"/>
      <c r="I33" s="305">
        <f t="shared" si="0"/>
        <v>0</v>
      </c>
      <c r="J33" s="166">
        <f t="shared" si="1"/>
        <v>0</v>
      </c>
      <c r="K33" s="286">
        <f t="shared" si="2"/>
        <v>0</v>
      </c>
    </row>
    <row r="34" spans="2:11" ht="20" x14ac:dyDescent="0.15">
      <c r="B34" s="162">
        <v>43917</v>
      </c>
      <c r="C34" s="220"/>
      <c r="D34" s="220"/>
      <c r="E34" s="220"/>
      <c r="F34" s="220"/>
      <c r="G34" s="219"/>
      <c r="H34" s="218"/>
      <c r="I34" s="305">
        <f t="shared" si="0"/>
        <v>0</v>
      </c>
      <c r="J34" s="166">
        <f t="shared" si="1"/>
        <v>0</v>
      </c>
      <c r="K34" s="286">
        <f t="shared" si="2"/>
        <v>0</v>
      </c>
    </row>
    <row r="35" spans="2:11" ht="20" x14ac:dyDescent="0.15">
      <c r="B35" s="179">
        <v>43918</v>
      </c>
      <c r="C35" s="264"/>
      <c r="D35" s="264"/>
      <c r="E35" s="264"/>
      <c r="F35" s="264"/>
      <c r="G35" s="263"/>
      <c r="H35" s="262"/>
      <c r="I35" s="305">
        <f t="shared" si="0"/>
        <v>0</v>
      </c>
      <c r="J35" s="166">
        <f t="shared" si="1"/>
        <v>0</v>
      </c>
      <c r="K35" s="286">
        <f t="shared" si="2"/>
        <v>0</v>
      </c>
    </row>
    <row r="36" spans="2:11" ht="20" x14ac:dyDescent="0.15">
      <c r="B36" s="179">
        <v>43919</v>
      </c>
      <c r="C36" s="264"/>
      <c r="D36" s="264"/>
      <c r="E36" s="264"/>
      <c r="F36" s="264"/>
      <c r="G36" s="263"/>
      <c r="H36" s="262"/>
      <c r="I36" s="305">
        <f t="shared" si="0"/>
        <v>0</v>
      </c>
      <c r="J36" s="166">
        <f t="shared" si="1"/>
        <v>0</v>
      </c>
      <c r="K36" s="286">
        <f t="shared" si="2"/>
        <v>0</v>
      </c>
    </row>
    <row r="37" spans="2:11" ht="20" x14ac:dyDescent="0.15">
      <c r="B37" s="162">
        <v>43920</v>
      </c>
      <c r="C37" s="311"/>
      <c r="D37" s="311"/>
      <c r="E37" s="311"/>
      <c r="F37" s="311"/>
      <c r="G37" s="312"/>
      <c r="H37" s="313"/>
      <c r="I37" s="305">
        <f t="shared" si="0"/>
        <v>0</v>
      </c>
      <c r="J37" s="166">
        <f t="shared" si="1"/>
        <v>0</v>
      </c>
      <c r="K37" s="293">
        <f t="shared" si="2"/>
        <v>0</v>
      </c>
    </row>
    <row r="38" spans="2:11" ht="21" thickBot="1" x14ac:dyDescent="0.2">
      <c r="B38" s="232">
        <v>43921</v>
      </c>
      <c r="C38" s="257"/>
      <c r="D38" s="257"/>
      <c r="E38" s="257"/>
      <c r="F38" s="257"/>
      <c r="G38" s="230"/>
      <c r="H38" s="229"/>
      <c r="I38" s="306">
        <f t="shared" si="0"/>
        <v>0</v>
      </c>
      <c r="J38" s="302">
        <f t="shared" si="1"/>
        <v>0</v>
      </c>
      <c r="K38" s="292">
        <f t="shared" si="2"/>
        <v>0</v>
      </c>
    </row>
    <row r="39" spans="2:11" ht="20.25" customHeight="1" thickTop="1" x14ac:dyDescent="0.15"/>
  </sheetData>
  <sheetProtection formatColumns="0"/>
  <mergeCells count="11">
    <mergeCell ref="J5:K5"/>
    <mergeCell ref="J6:K6"/>
    <mergeCell ref="H2:H3"/>
    <mergeCell ref="I2:I3"/>
    <mergeCell ref="I4:I5"/>
    <mergeCell ref="B1:I1"/>
    <mergeCell ref="J1:K1"/>
    <mergeCell ref="J2:K2"/>
    <mergeCell ref="J3:K3"/>
    <mergeCell ref="J4:K4"/>
    <mergeCell ref="C3:E3"/>
  </mergeCells>
  <dataValidations count="19">
    <dataValidation allowBlank="1" showInputMessage="1" showErrorMessage="1" prompt="adsfa" sqref="H2" xr:uid="{00000000-0002-0000-1300-000000000000}"/>
    <dataValidation allowBlank="1" showInputMessage="1" showErrorMessage="1" prompt="Total Assignable Hours Worked to date are automatically calculated in cell below" sqref="I4 E5" xr:uid="{00000000-0002-0000-1300-000001000000}"/>
    <dataValidation allowBlank="1" showInputMessage="1" showErrorMessage="1" prompt="Total Assignable Hours Worked to date automatically calculated in this cell." sqref="E6 I6" xr:uid="{00000000-0002-0000-1300-000002000000}"/>
    <dataValidation allowBlank="1" showInputMessage="1" showErrorMessage="1" prompt="Assigned Hours Worked are automatically calculated in this column under this heading." sqref="J7:K7" xr:uid="{00000000-0002-0000-1300-000003000000}"/>
    <dataValidation allowBlank="1" showInputMessage="1" showErrorMessage="1" prompt="Enter Assigned Time After School in this column under this heading." sqref="H7 I8:I34" xr:uid="{00000000-0002-0000-1300-000004000000}"/>
    <dataValidation allowBlank="1" showInputMessage="1" showErrorMessage="1" prompt="Enter Date in this column under this heading. Use heading filters to find specific entries" sqref="B7" xr:uid="{00000000-0002-0000-1300-000005000000}"/>
    <dataValidation allowBlank="1" showInputMessage="1" showErrorMessage="1" prompt="Total Hours Worked are automatically calculated in this cell" sqref="C6:D6" xr:uid="{00000000-0002-0000-1300-000006000000}"/>
    <dataValidation allowBlank="1" showInputMessage="1" showErrorMessage="1" prompt="Enter Total Work Week Hours in this cell" sqref="B6" xr:uid="{00000000-0002-0000-1300-000007000000}"/>
    <dataValidation allowBlank="1" showInputMessage="1" showErrorMessage="1" prompt="Regular Hours are automatically calculated in cell below" sqref="C5" xr:uid="{00000000-0002-0000-1300-000008000000}"/>
    <dataValidation allowBlank="1" showInputMessage="1" showErrorMessage="1" prompt="Total Assignable Hours Worked are automatically calculated in cell below" sqref="D5" xr:uid="{00000000-0002-0000-1300-000009000000}"/>
    <dataValidation allowBlank="1" showInputMessage="1" showErrorMessage="1" prompt="Enter Total Assignable Hours in cell below" sqref="B5" xr:uid="{00000000-0002-0000-1300-00000A000000}"/>
    <dataValidation allowBlank="1" showInputMessage="1" showErrorMessage="1" prompt="Enter School Name in this cell" sqref="C3" xr:uid="{00000000-0002-0000-1300-00000B000000}"/>
    <dataValidation allowBlank="1" showInputMessage="1" showErrorMessage="1" prompt="Enter School Name in cell to the right" sqref="B3" xr:uid="{00000000-0002-0000-1300-00000C000000}"/>
    <dataValidation allowBlank="1" showInputMessage="1" showErrorMessage="1" prompt="Enter Teacher's FTE in this cell" sqref="D2" xr:uid="{00000000-0002-0000-1300-00000D000000}"/>
    <dataValidation allowBlank="1" showInputMessage="1" showErrorMessage="1" prompt="Enter Teacher Name in this cell" sqref="C2" xr:uid="{00000000-0002-0000-1300-00000E000000}"/>
    <dataValidation allowBlank="1" showInputMessage="1" showErrorMessage="1" prompt="Enter Teacher Name and FTE in cells to the right" sqref="B2" xr:uid="{00000000-0002-0000-1300-00000F000000}"/>
    <dataValidation allowBlank="1" showInputMessage="1" showErrorMessage="1" prompt="Enter Teacher and School details in cells below" sqref="B1" xr:uid="{00000000-0002-0000-1300-000010000000}"/>
    <dataValidation allowBlank="1" showInputMessage="1" showErrorMessage="1" prompt="Use this worksheet to track hours worked in a work week. Enter Date and Times in TimeSheet table. Total Hours, Regular Hours and Overtime Hours are automatically calculated" sqref="A1" xr:uid="{00000000-0002-0000-1300-000011000000}"/>
    <dataValidation allowBlank="1" showErrorMessage="1" sqref="A2:A1048576 F5:G6 I2 L1:L6 I35:I38 N1:N2 M10:Q37 F2:G3 B39:XFD1048576 P7:Q9 J38:Q38 P1:XFD6 R7:XFD38 H30:H32 J8:L37 F38:H38 H16:H18 H23:H25 M5:N7 O1:O7 H9:H12 B8:F38" xr:uid="{00000000-0002-0000-1300-000012000000}"/>
  </dataValidations>
  <hyperlinks>
    <hyperlink ref="I2" location="Summary!A1" display="Summary!A1" xr:uid="{00000000-0004-0000-1300-000000000000}"/>
    <hyperlink ref="I2:I3" location="'Hours Summary'!A1" display="Return to Main" xr:uid="{00000000-0004-0000-1300-000001000000}"/>
    <hyperlink ref="J2" location="'Mon-Day 1-S1'!Print_Titles" display="MON | Day 1 - Sem 1" xr:uid="{00000000-0004-0000-1300-000002000000}"/>
    <hyperlink ref="J3" location="'Tue-Day 2-S1'!Print_Titles" display="TUE | Day 2 - Sem 1" xr:uid="{00000000-0004-0000-1300-000003000000}"/>
    <hyperlink ref="J4" location="'Wed-Day 3-S1'!Print_Titles" display="WED | Day 3 - Sem 1" xr:uid="{00000000-0004-0000-1300-000004000000}"/>
    <hyperlink ref="J5" location="'Thu-Day 4-S1'!Print_Titles" display="THU | Day 4 - Sem 1" xr:uid="{00000000-0004-0000-1300-000005000000}"/>
    <hyperlink ref="J6" location="'Fri-Day 5-S1'!Print_Titles" display="FRI | Day 5 - Sem 1" xr:uid="{00000000-0004-0000-1300-000006000000}"/>
    <hyperlink ref="M2" location="'Day 6'!A1" display="Day 6 - Sem 1" xr:uid="{00000000-0004-0000-1300-000007000000}"/>
    <hyperlink ref="M3" location="'Early Dismissal 1'!A1" display="Early Out 1 - Sem 1" xr:uid="{00000000-0004-0000-1300-000008000000}"/>
    <hyperlink ref="M4" location="'Early Dismissal 2'!A1" display="Early Out 2 - Sem 1" xr:uid="{00000000-0004-0000-1300-000009000000}"/>
    <hyperlink ref="J2:K2" location="'Mon-Day 1'!A1" display="MON | Day 1 - Sem 1" xr:uid="{00000000-0004-0000-1300-00000A000000}"/>
    <hyperlink ref="J3:K3" location="'Tue-Day 2'!A1" display="TUE | Day 2 - Sem 1" xr:uid="{00000000-0004-0000-1300-00000B000000}"/>
    <hyperlink ref="J4:K4" location="'Wed-Day 3'!A1" display="WED | Day 3 - Sem 1" xr:uid="{00000000-0004-0000-1300-00000C000000}"/>
    <hyperlink ref="J5:K5" location="'Thu-Day 4'!A1" display="THU | Day 4 - Sem 1" xr:uid="{00000000-0004-0000-1300-00000D000000}"/>
    <hyperlink ref="J6:K6" location="'Fri-Day 5'!A1" display="FRI | Day 5 - Sem 1" xr:uid="{00000000-0004-0000-1300-00000E000000}"/>
  </hyperlinks>
  <printOptions horizontalCentered="1"/>
  <pageMargins left="0.25" right="0.25" top="0.75" bottom="0.75" header="0.3" footer="0.3"/>
  <pageSetup scale="88" fitToHeight="0" orientation="landscape" r:id="rId1"/>
  <headerFooter differentFirst="1">
    <oddFooter>Page &amp;P of &amp;N</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lorScale" priority="1" id="{3EAD1047-3BB0-459E-98B6-C7CA36AE7556}">
            <x14:colorScale>
              <x14:cfvo type="formula">
                <xm:f>August!$B$6*0.5</xm:f>
              </x14:cfvo>
              <x14:cfvo type="formula">
                <xm:f>August!$B$6*0.67</xm:f>
              </x14:cfvo>
              <x14:cfvo type="formula">
                <xm:f>August!$B$6*0.83</xm:f>
              </x14:cfvo>
              <x14:color rgb="FF00B050"/>
              <x14:color rgb="FFFFEB84"/>
              <x14:color rgb="FFFF0000"/>
            </x14:colorScale>
          </x14:cfRule>
          <xm:sqref>E6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theme="4"/>
    <pageSetUpPr fitToPage="1"/>
  </sheetPr>
  <dimension ref="B1:Q38"/>
  <sheetViews>
    <sheetView showGridLines="0" zoomScale="75" zoomScaleNormal="75" workbookViewId="0">
      <pane xSplit="14" ySplit="7" topLeftCell="O23" activePane="bottomRight" state="frozen"/>
      <selection activeCell="C8" sqref="C8"/>
      <selection pane="topRight" activeCell="C8" sqref="C8"/>
      <selection pane="bottomLeft" activeCell="C8" sqref="C8"/>
      <selection pane="bottomRight" activeCell="D2" sqref="D2"/>
    </sheetView>
  </sheetViews>
  <sheetFormatPr baseColWidth="10" defaultColWidth="9" defaultRowHeight="20.25" customHeight="1" x14ac:dyDescent="0.15"/>
  <cols>
    <col min="1" max="1" width="0.83203125" style="147" customWidth="1"/>
    <col min="2" max="2" width="21.1640625" style="147" customWidth="1"/>
    <col min="3" max="3" width="14.1640625" style="147" customWidth="1"/>
    <col min="4" max="4" width="20.1640625" style="147" customWidth="1"/>
    <col min="5" max="5" width="17.1640625" style="147" customWidth="1"/>
    <col min="6" max="6" width="16.1640625" style="147" customWidth="1"/>
    <col min="7" max="7" width="12.5" style="147" customWidth="1"/>
    <col min="8" max="8" width="15.83203125" style="147" customWidth="1"/>
    <col min="9" max="9" width="17" style="207" customWidth="1"/>
    <col min="10" max="10" width="12.1640625" style="147" customWidth="1"/>
    <col min="11" max="11" width="21.1640625" style="147" customWidth="1"/>
    <col min="12" max="12" width="10" style="147" customWidth="1"/>
    <col min="13" max="13" width="14.83203125" style="147" customWidth="1"/>
    <col min="14" max="14" width="9.83203125" style="147" customWidth="1"/>
    <col min="15" max="15" width="1.83203125" style="147" customWidth="1"/>
    <col min="16" max="16384" width="9" style="147"/>
  </cols>
  <sheetData>
    <row r="1" spans="2:17" ht="35.25" customHeight="1" thickTop="1" thickBot="1" x14ac:dyDescent="0.35">
      <c r="B1" s="449" t="s">
        <v>81</v>
      </c>
      <c r="C1" s="449"/>
      <c r="D1" s="449"/>
      <c r="E1" s="449"/>
      <c r="F1" s="449"/>
      <c r="G1" s="449"/>
      <c r="H1" s="449"/>
      <c r="I1" s="450"/>
      <c r="J1" s="423" t="s">
        <v>20</v>
      </c>
      <c r="K1" s="424"/>
      <c r="L1" s="206" t="s">
        <v>17</v>
      </c>
      <c r="M1" s="118" t="s">
        <v>20</v>
      </c>
      <c r="N1" s="206" t="s">
        <v>17</v>
      </c>
      <c r="O1" s="181"/>
    </row>
    <row r="2" spans="2:17" ht="46.5" customHeight="1" thickBot="1" x14ac:dyDescent="0.2">
      <c r="B2" s="246" t="s">
        <v>37</v>
      </c>
      <c r="C2" s="326" t="str">
        <f>'Hours Summary'!D1</f>
        <v>Type Teacher Name</v>
      </c>
      <c r="D2" s="329" t="str">
        <f>'Hours Summary'!G1</f>
        <v>Type FTE</v>
      </c>
      <c r="E2" s="327" t="s">
        <v>36</v>
      </c>
      <c r="F2" s="245" t="s">
        <v>55</v>
      </c>
      <c r="G2" s="203">
        <f>'Hours Summary'!G7</f>
        <v>0</v>
      </c>
      <c r="H2" s="439" t="s">
        <v>95</v>
      </c>
      <c r="I2" s="451" t="s">
        <v>22</v>
      </c>
      <c r="J2" s="425" t="s">
        <v>120</v>
      </c>
      <c r="K2" s="426"/>
      <c r="L2" s="202">
        <f>'Hours Summary'!C6+'Hours Summary'!D6</f>
        <v>0</v>
      </c>
      <c r="M2" s="201" t="s">
        <v>125</v>
      </c>
      <c r="N2" s="119">
        <f>'Hours Summary'!C11+'Hours Summary'!D11</f>
        <v>0</v>
      </c>
      <c r="O2" s="181"/>
    </row>
    <row r="3" spans="2:17" ht="46.5" customHeight="1" thickBot="1" x14ac:dyDescent="0.2">
      <c r="B3" s="244" t="s">
        <v>35</v>
      </c>
      <c r="C3" s="431" t="str">
        <f>'Hours Summary'!D2</f>
        <v>Type School Name</v>
      </c>
      <c r="D3" s="431"/>
      <c r="E3" s="432"/>
      <c r="F3" s="243" t="s">
        <v>56</v>
      </c>
      <c r="G3" s="198">
        <f>'Hours Summary'!G12</f>
        <v>0</v>
      </c>
      <c r="H3" s="440"/>
      <c r="I3" s="452"/>
      <c r="J3" s="427" t="s">
        <v>121</v>
      </c>
      <c r="K3" s="428"/>
      <c r="L3" s="197">
        <f>'Hours Summary'!C7+'Hours Summary'!D7</f>
        <v>0</v>
      </c>
      <c r="M3" s="196" t="s">
        <v>126</v>
      </c>
      <c r="N3" s="195">
        <f>'Hours Summary'!C12+'Hours Summary'!D12</f>
        <v>0</v>
      </c>
      <c r="O3" s="181"/>
    </row>
    <row r="4" spans="2:17" ht="78" customHeight="1" thickBot="1" x14ac:dyDescent="0.2">
      <c r="B4" s="194" t="s">
        <v>128</v>
      </c>
      <c r="C4" s="328" t="str">
        <f>'Hours Summary'!H3</f>
        <v>Typical Assign FTE</v>
      </c>
      <c r="D4" s="194" t="s">
        <v>86</v>
      </c>
      <c r="E4" s="193">
        <f>IFERROR(D2*1200,0)</f>
        <v>0</v>
      </c>
      <c r="F4" s="194" t="s">
        <v>116</v>
      </c>
      <c r="G4" s="193">
        <f>March!B6</f>
        <v>0</v>
      </c>
      <c r="I4" s="453" t="s">
        <v>39</v>
      </c>
      <c r="J4" s="429" t="s">
        <v>122</v>
      </c>
      <c r="K4" s="430"/>
      <c r="L4" s="191">
        <f>'Hours Summary'!C8+'Hours Summary'!D8</f>
        <v>0</v>
      </c>
      <c r="M4" s="190" t="s">
        <v>127</v>
      </c>
      <c r="N4" s="189">
        <f>'Hours Summary'!C13+'Hours Summary'!D13</f>
        <v>0</v>
      </c>
      <c r="O4" s="181"/>
    </row>
    <row r="5" spans="2:17" ht="76.5" customHeight="1" thickBot="1" x14ac:dyDescent="0.25">
      <c r="B5" s="295" t="s">
        <v>115</v>
      </c>
      <c r="C5" s="297" t="s">
        <v>104</v>
      </c>
      <c r="D5" s="299" t="s">
        <v>114</v>
      </c>
      <c r="E5" s="120" t="s">
        <v>69</v>
      </c>
      <c r="F5" s="148"/>
      <c r="G5" s="148"/>
      <c r="I5" s="454"/>
      <c r="J5" s="433" t="s">
        <v>123</v>
      </c>
      <c r="K5" s="434"/>
      <c r="L5" s="188">
        <f>'Hours Summary'!C9+'Hours Summary'!D9</f>
        <v>0</v>
      </c>
      <c r="M5" s="284"/>
      <c r="N5" s="181"/>
      <c r="O5" s="181"/>
    </row>
    <row r="6" spans="2:17" ht="28.5" customHeight="1" thickBot="1" x14ac:dyDescent="0.25">
      <c r="B6" s="303">
        <f>G4-D6</f>
        <v>0</v>
      </c>
      <c r="C6" s="298">
        <f>SUM(I8:I37)/60</f>
        <v>0</v>
      </c>
      <c r="D6" s="300">
        <f>SUM(K8:K37)</f>
        <v>0</v>
      </c>
      <c r="E6" s="134">
        <f>March!E6+D6</f>
        <v>0</v>
      </c>
      <c r="F6" s="148"/>
      <c r="G6" s="148"/>
      <c r="I6" s="225">
        <f>August!B6-E6</f>
        <v>0</v>
      </c>
      <c r="J6" s="435" t="s">
        <v>124</v>
      </c>
      <c r="K6" s="436"/>
      <c r="L6" s="186">
        <f>'Hours Summary'!C10+'Hours Summary'!D10</f>
        <v>0</v>
      </c>
      <c r="M6" s="181"/>
      <c r="N6" s="181"/>
      <c r="O6" s="181"/>
    </row>
    <row r="7" spans="2:17" ht="89.25" customHeight="1" thickTop="1" x14ac:dyDescent="0.15">
      <c r="B7" s="242" t="s">
        <v>34</v>
      </c>
      <c r="C7" s="241" t="s">
        <v>58</v>
      </c>
      <c r="D7" s="184" t="s">
        <v>110</v>
      </c>
      <c r="E7" s="184" t="s">
        <v>105</v>
      </c>
      <c r="F7" s="241" t="s">
        <v>59</v>
      </c>
      <c r="G7" s="240" t="s">
        <v>66</v>
      </c>
      <c r="H7" s="239" t="s">
        <v>60</v>
      </c>
      <c r="I7" s="307" t="s">
        <v>106</v>
      </c>
      <c r="J7" s="308" t="s">
        <v>67</v>
      </c>
      <c r="K7" s="285" t="s">
        <v>68</v>
      </c>
      <c r="L7" s="181"/>
      <c r="M7" s="181"/>
      <c r="N7" s="181"/>
      <c r="O7" s="181"/>
      <c r="P7" s="180"/>
      <c r="Q7" s="180"/>
    </row>
    <row r="8" spans="2:17" ht="20" x14ac:dyDescent="0.15">
      <c r="B8" s="162">
        <v>43922</v>
      </c>
      <c r="C8" s="222"/>
      <c r="D8" s="222"/>
      <c r="E8" s="222"/>
      <c r="F8" s="222"/>
      <c r="G8" s="219"/>
      <c r="H8" s="218"/>
      <c r="I8" s="214">
        <f t="shared" ref="I8:I37" si="0">E8</f>
        <v>0</v>
      </c>
      <c r="J8" s="314">
        <f t="shared" ref="J8:J37" si="1">IFERROR(C8+D8+F8+H8,0)</f>
        <v>0</v>
      </c>
      <c r="K8" s="286">
        <f t="shared" ref="K8:K37" si="2">IFERROR(J8/60,0)</f>
        <v>0</v>
      </c>
      <c r="L8" s="180"/>
    </row>
    <row r="9" spans="2:17" ht="20" x14ac:dyDescent="0.15">
      <c r="B9" s="162">
        <v>43923</v>
      </c>
      <c r="C9" s="222"/>
      <c r="D9" s="222"/>
      <c r="E9" s="222"/>
      <c r="F9" s="222"/>
      <c r="G9" s="219"/>
      <c r="H9" s="218"/>
      <c r="I9" s="214">
        <f t="shared" si="0"/>
        <v>0</v>
      </c>
      <c r="J9" s="314">
        <f t="shared" si="1"/>
        <v>0</v>
      </c>
      <c r="K9" s="286">
        <f t="shared" si="2"/>
        <v>0</v>
      </c>
    </row>
    <row r="10" spans="2:17" ht="20" x14ac:dyDescent="0.15">
      <c r="B10" s="162">
        <v>43924</v>
      </c>
      <c r="C10" s="222"/>
      <c r="D10" s="222"/>
      <c r="E10" s="222"/>
      <c r="F10" s="222"/>
      <c r="G10" s="237"/>
      <c r="H10" s="218"/>
      <c r="I10" s="214">
        <f t="shared" si="0"/>
        <v>0</v>
      </c>
      <c r="J10" s="314">
        <f t="shared" si="1"/>
        <v>0</v>
      </c>
      <c r="K10" s="286">
        <f t="shared" si="2"/>
        <v>0</v>
      </c>
    </row>
    <row r="11" spans="2:17" ht="20" x14ac:dyDescent="0.15">
      <c r="B11" s="179">
        <v>43925</v>
      </c>
      <c r="C11" s="213"/>
      <c r="D11" s="213"/>
      <c r="E11" s="213"/>
      <c r="F11" s="213"/>
      <c r="G11" s="223"/>
      <c r="H11" s="215"/>
      <c r="I11" s="214">
        <f t="shared" si="0"/>
        <v>0</v>
      </c>
      <c r="J11" s="314">
        <f t="shared" si="1"/>
        <v>0</v>
      </c>
      <c r="K11" s="286">
        <f t="shared" si="2"/>
        <v>0</v>
      </c>
    </row>
    <row r="12" spans="2:17" ht="20" x14ac:dyDescent="0.15">
      <c r="B12" s="179">
        <v>43926</v>
      </c>
      <c r="C12" s="213"/>
      <c r="D12" s="213"/>
      <c r="E12" s="213"/>
      <c r="F12" s="213"/>
      <c r="G12" s="223"/>
      <c r="H12" s="215"/>
      <c r="I12" s="214">
        <f t="shared" si="0"/>
        <v>0</v>
      </c>
      <c r="J12" s="314">
        <f t="shared" si="1"/>
        <v>0</v>
      </c>
      <c r="K12" s="286">
        <f t="shared" si="2"/>
        <v>0</v>
      </c>
    </row>
    <row r="13" spans="2:17" ht="20" x14ac:dyDescent="0.15">
      <c r="B13" s="162">
        <v>43927</v>
      </c>
      <c r="C13" s="222"/>
      <c r="D13" s="222"/>
      <c r="E13" s="222"/>
      <c r="F13" s="222"/>
      <c r="G13" s="219"/>
      <c r="H13" s="218"/>
      <c r="I13" s="214">
        <f t="shared" si="0"/>
        <v>0</v>
      </c>
      <c r="J13" s="314">
        <f t="shared" si="1"/>
        <v>0</v>
      </c>
      <c r="K13" s="286">
        <f t="shared" si="2"/>
        <v>0</v>
      </c>
    </row>
    <row r="14" spans="2:17" ht="20" x14ac:dyDescent="0.15">
      <c r="B14" s="162">
        <v>43928</v>
      </c>
      <c r="C14" s="222"/>
      <c r="D14" s="222"/>
      <c r="E14" s="222"/>
      <c r="F14" s="222"/>
      <c r="G14" s="219"/>
      <c r="H14" s="218"/>
      <c r="I14" s="214">
        <f t="shared" si="0"/>
        <v>0</v>
      </c>
      <c r="J14" s="314">
        <f t="shared" si="1"/>
        <v>0</v>
      </c>
      <c r="K14" s="286">
        <f t="shared" si="2"/>
        <v>0</v>
      </c>
    </row>
    <row r="15" spans="2:17" ht="20" x14ac:dyDescent="0.15">
      <c r="B15" s="162">
        <v>43929</v>
      </c>
      <c r="C15" s="222"/>
      <c r="D15" s="222"/>
      <c r="E15" s="222"/>
      <c r="F15" s="222"/>
      <c r="G15" s="219"/>
      <c r="H15" s="218"/>
      <c r="I15" s="214">
        <f t="shared" si="0"/>
        <v>0</v>
      </c>
      <c r="J15" s="314">
        <f t="shared" si="1"/>
        <v>0</v>
      </c>
      <c r="K15" s="286">
        <f t="shared" si="2"/>
        <v>0</v>
      </c>
    </row>
    <row r="16" spans="2:17" ht="20" x14ac:dyDescent="0.15">
      <c r="B16" s="162">
        <v>43930</v>
      </c>
      <c r="C16" s="238"/>
      <c r="D16" s="238"/>
      <c r="E16" s="238"/>
      <c r="F16" s="238"/>
      <c r="G16" s="237"/>
      <c r="H16" s="218"/>
      <c r="I16" s="214">
        <f t="shared" si="0"/>
        <v>0</v>
      </c>
      <c r="J16" s="314">
        <f t="shared" si="1"/>
        <v>0</v>
      </c>
      <c r="K16" s="286">
        <f t="shared" si="2"/>
        <v>0</v>
      </c>
    </row>
    <row r="17" spans="2:11" ht="29.25" customHeight="1" x14ac:dyDescent="0.15">
      <c r="B17" s="179">
        <v>43931</v>
      </c>
      <c r="C17" s="213"/>
      <c r="D17" s="213"/>
      <c r="E17" s="213"/>
      <c r="F17" s="213"/>
      <c r="G17" s="216" t="s">
        <v>130</v>
      </c>
      <c r="H17" s="215"/>
      <c r="I17" s="214">
        <f t="shared" si="0"/>
        <v>0</v>
      </c>
      <c r="J17" s="314">
        <f t="shared" si="1"/>
        <v>0</v>
      </c>
      <c r="K17" s="286">
        <f t="shared" si="2"/>
        <v>0</v>
      </c>
    </row>
    <row r="18" spans="2:11" ht="20" x14ac:dyDescent="0.15">
      <c r="B18" s="179">
        <v>43932</v>
      </c>
      <c r="C18" s="213"/>
      <c r="D18" s="213"/>
      <c r="E18" s="213"/>
      <c r="F18" s="213"/>
      <c r="G18" s="223"/>
      <c r="H18" s="215"/>
      <c r="I18" s="214">
        <f t="shared" si="0"/>
        <v>0</v>
      </c>
      <c r="J18" s="314">
        <f t="shared" si="1"/>
        <v>0</v>
      </c>
      <c r="K18" s="286">
        <f t="shared" si="2"/>
        <v>0</v>
      </c>
    </row>
    <row r="19" spans="2:11" ht="20" x14ac:dyDescent="0.15">
      <c r="B19" s="179">
        <v>43933</v>
      </c>
      <c r="C19" s="213"/>
      <c r="D19" s="213"/>
      <c r="E19" s="213"/>
      <c r="F19" s="213"/>
      <c r="G19" s="223"/>
      <c r="H19" s="215"/>
      <c r="I19" s="214">
        <f t="shared" si="0"/>
        <v>0</v>
      </c>
      <c r="J19" s="314">
        <f t="shared" si="1"/>
        <v>0</v>
      </c>
      <c r="K19" s="286">
        <f t="shared" si="2"/>
        <v>0</v>
      </c>
    </row>
    <row r="20" spans="2:11" ht="28" x14ac:dyDescent="0.15">
      <c r="B20" s="179">
        <v>43934</v>
      </c>
      <c r="C20" s="217"/>
      <c r="D20" s="217"/>
      <c r="E20" s="217"/>
      <c r="F20" s="217"/>
      <c r="G20" s="223" t="s">
        <v>131</v>
      </c>
      <c r="H20" s="215"/>
      <c r="I20" s="214">
        <f t="shared" si="0"/>
        <v>0</v>
      </c>
      <c r="J20" s="314">
        <f t="shared" si="1"/>
        <v>0</v>
      </c>
      <c r="K20" s="286">
        <f t="shared" si="2"/>
        <v>0</v>
      </c>
    </row>
    <row r="21" spans="2:11" ht="20" x14ac:dyDescent="0.15">
      <c r="B21" s="162">
        <v>43935</v>
      </c>
      <c r="C21" s="222"/>
      <c r="D21" s="222"/>
      <c r="E21" s="222"/>
      <c r="F21" s="222"/>
      <c r="G21" s="219"/>
      <c r="H21" s="218"/>
      <c r="I21" s="214">
        <f t="shared" si="0"/>
        <v>0</v>
      </c>
      <c r="J21" s="314">
        <f t="shared" si="1"/>
        <v>0</v>
      </c>
      <c r="K21" s="286">
        <f t="shared" si="2"/>
        <v>0</v>
      </c>
    </row>
    <row r="22" spans="2:11" ht="20" x14ac:dyDescent="0.15">
      <c r="B22" s="162">
        <v>43936</v>
      </c>
      <c r="C22" s="222"/>
      <c r="D22" s="222"/>
      <c r="E22" s="222"/>
      <c r="F22" s="222"/>
      <c r="G22" s="219"/>
      <c r="H22" s="218"/>
      <c r="I22" s="214">
        <f t="shared" si="0"/>
        <v>0</v>
      </c>
      <c r="J22" s="314">
        <f t="shared" si="1"/>
        <v>0</v>
      </c>
      <c r="K22" s="286">
        <f t="shared" si="2"/>
        <v>0</v>
      </c>
    </row>
    <row r="23" spans="2:11" ht="20" x14ac:dyDescent="0.15">
      <c r="B23" s="162">
        <v>43937</v>
      </c>
      <c r="C23" s="238"/>
      <c r="D23" s="238"/>
      <c r="E23" s="238"/>
      <c r="F23" s="238"/>
      <c r="G23" s="237"/>
      <c r="H23" s="218"/>
      <c r="I23" s="214">
        <f t="shared" si="0"/>
        <v>0</v>
      </c>
      <c r="J23" s="314">
        <f t="shared" si="1"/>
        <v>0</v>
      </c>
      <c r="K23" s="286">
        <f t="shared" si="2"/>
        <v>0</v>
      </c>
    </row>
    <row r="24" spans="2:11" ht="20" x14ac:dyDescent="0.15">
      <c r="B24" s="162">
        <v>43938</v>
      </c>
      <c r="C24" s="238"/>
      <c r="D24" s="238"/>
      <c r="E24" s="238"/>
      <c r="F24" s="238"/>
      <c r="G24" s="237"/>
      <c r="H24" s="218"/>
      <c r="I24" s="214">
        <f t="shared" si="0"/>
        <v>0</v>
      </c>
      <c r="J24" s="314">
        <f t="shared" si="1"/>
        <v>0</v>
      </c>
      <c r="K24" s="286">
        <f t="shared" si="2"/>
        <v>0</v>
      </c>
    </row>
    <row r="25" spans="2:11" ht="20" x14ac:dyDescent="0.15">
      <c r="B25" s="179">
        <v>43939</v>
      </c>
      <c r="C25" s="213"/>
      <c r="D25" s="213"/>
      <c r="E25" s="213"/>
      <c r="F25" s="213"/>
      <c r="G25" s="223"/>
      <c r="H25" s="215"/>
      <c r="I25" s="214">
        <f t="shared" si="0"/>
        <v>0</v>
      </c>
      <c r="J25" s="314">
        <f t="shared" si="1"/>
        <v>0</v>
      </c>
      <c r="K25" s="286">
        <f t="shared" si="2"/>
        <v>0</v>
      </c>
    </row>
    <row r="26" spans="2:11" ht="20" x14ac:dyDescent="0.15">
      <c r="B26" s="179">
        <v>43940</v>
      </c>
      <c r="C26" s="213"/>
      <c r="D26" s="213"/>
      <c r="E26" s="213"/>
      <c r="F26" s="213"/>
      <c r="G26" s="223"/>
      <c r="H26" s="215"/>
      <c r="I26" s="214">
        <f t="shared" si="0"/>
        <v>0</v>
      </c>
      <c r="J26" s="314">
        <f t="shared" si="1"/>
        <v>0</v>
      </c>
      <c r="K26" s="286">
        <f t="shared" si="2"/>
        <v>0</v>
      </c>
    </row>
    <row r="27" spans="2:11" ht="20" x14ac:dyDescent="0.15">
      <c r="B27" s="162">
        <v>43941</v>
      </c>
      <c r="C27" s="222"/>
      <c r="D27" s="222"/>
      <c r="E27" s="222"/>
      <c r="F27" s="222"/>
      <c r="G27" s="219"/>
      <c r="H27" s="218"/>
      <c r="I27" s="214">
        <f t="shared" si="0"/>
        <v>0</v>
      </c>
      <c r="J27" s="314">
        <f t="shared" si="1"/>
        <v>0</v>
      </c>
      <c r="K27" s="286">
        <f t="shared" si="2"/>
        <v>0</v>
      </c>
    </row>
    <row r="28" spans="2:11" ht="20" x14ac:dyDescent="0.15">
      <c r="B28" s="162">
        <v>43942</v>
      </c>
      <c r="C28" s="222"/>
      <c r="D28" s="222"/>
      <c r="E28" s="222"/>
      <c r="F28" s="222"/>
      <c r="G28" s="219"/>
      <c r="H28" s="218"/>
      <c r="I28" s="214">
        <f t="shared" si="0"/>
        <v>0</v>
      </c>
      <c r="J28" s="314">
        <f t="shared" si="1"/>
        <v>0</v>
      </c>
      <c r="K28" s="286">
        <f t="shared" si="2"/>
        <v>0</v>
      </c>
    </row>
    <row r="29" spans="2:11" ht="20" x14ac:dyDescent="0.15">
      <c r="B29" s="162">
        <v>43943</v>
      </c>
      <c r="C29" s="222"/>
      <c r="D29" s="222"/>
      <c r="E29" s="222"/>
      <c r="F29" s="222"/>
      <c r="G29" s="219"/>
      <c r="H29" s="218"/>
      <c r="I29" s="214">
        <f t="shared" si="0"/>
        <v>0</v>
      </c>
      <c r="J29" s="314">
        <f t="shared" si="1"/>
        <v>0</v>
      </c>
      <c r="K29" s="286">
        <f t="shared" si="2"/>
        <v>0</v>
      </c>
    </row>
    <row r="30" spans="2:11" ht="20" x14ac:dyDescent="0.15">
      <c r="B30" s="162">
        <v>43944</v>
      </c>
      <c r="C30" s="238"/>
      <c r="D30" s="238"/>
      <c r="E30" s="238"/>
      <c r="F30" s="238"/>
      <c r="G30" s="237"/>
      <c r="H30" s="218"/>
      <c r="I30" s="214">
        <f t="shared" si="0"/>
        <v>0</v>
      </c>
      <c r="J30" s="314">
        <f t="shared" si="1"/>
        <v>0</v>
      </c>
      <c r="K30" s="286">
        <f t="shared" si="2"/>
        <v>0</v>
      </c>
    </row>
    <row r="31" spans="2:11" ht="20" x14ac:dyDescent="0.15">
      <c r="B31" s="162">
        <v>43945</v>
      </c>
      <c r="C31" s="238"/>
      <c r="D31" s="238"/>
      <c r="E31" s="238"/>
      <c r="F31" s="238"/>
      <c r="G31" s="237"/>
      <c r="H31" s="218"/>
      <c r="I31" s="214">
        <f t="shared" si="0"/>
        <v>0</v>
      </c>
      <c r="J31" s="314">
        <f t="shared" si="1"/>
        <v>0</v>
      </c>
      <c r="K31" s="286">
        <f t="shared" si="2"/>
        <v>0</v>
      </c>
    </row>
    <row r="32" spans="2:11" ht="20" x14ac:dyDescent="0.15">
      <c r="B32" s="179">
        <v>43946</v>
      </c>
      <c r="C32" s="213"/>
      <c r="D32" s="213"/>
      <c r="E32" s="213"/>
      <c r="F32" s="213"/>
      <c r="G32" s="223"/>
      <c r="H32" s="215"/>
      <c r="I32" s="214">
        <f t="shared" si="0"/>
        <v>0</v>
      </c>
      <c r="J32" s="314">
        <f t="shared" si="1"/>
        <v>0</v>
      </c>
      <c r="K32" s="286">
        <f t="shared" si="2"/>
        <v>0</v>
      </c>
    </row>
    <row r="33" spans="2:11" ht="20" x14ac:dyDescent="0.15">
      <c r="B33" s="179">
        <v>43947</v>
      </c>
      <c r="C33" s="213"/>
      <c r="D33" s="213"/>
      <c r="E33" s="213"/>
      <c r="F33" s="213"/>
      <c r="G33" s="223"/>
      <c r="H33" s="215"/>
      <c r="I33" s="214">
        <f t="shared" si="0"/>
        <v>0</v>
      </c>
      <c r="J33" s="314">
        <f t="shared" si="1"/>
        <v>0</v>
      </c>
      <c r="K33" s="286">
        <f t="shared" si="2"/>
        <v>0</v>
      </c>
    </row>
    <row r="34" spans="2:11" ht="20" x14ac:dyDescent="0.15">
      <c r="B34" s="162">
        <v>43948</v>
      </c>
      <c r="C34" s="222"/>
      <c r="D34" s="222"/>
      <c r="E34" s="222"/>
      <c r="F34" s="222"/>
      <c r="G34" s="219"/>
      <c r="H34" s="218"/>
      <c r="I34" s="214">
        <f t="shared" si="0"/>
        <v>0</v>
      </c>
      <c r="J34" s="314">
        <f t="shared" si="1"/>
        <v>0</v>
      </c>
      <c r="K34" s="286">
        <f t="shared" si="2"/>
        <v>0</v>
      </c>
    </row>
    <row r="35" spans="2:11" ht="20" x14ac:dyDescent="0.15">
      <c r="B35" s="162">
        <v>43949</v>
      </c>
      <c r="C35" s="222"/>
      <c r="D35" s="222"/>
      <c r="E35" s="222"/>
      <c r="F35" s="222"/>
      <c r="G35" s="219"/>
      <c r="H35" s="218"/>
      <c r="I35" s="214">
        <f t="shared" si="0"/>
        <v>0</v>
      </c>
      <c r="J35" s="314">
        <f t="shared" si="1"/>
        <v>0</v>
      </c>
      <c r="K35" s="286">
        <f t="shared" si="2"/>
        <v>0</v>
      </c>
    </row>
    <row r="36" spans="2:11" ht="20" x14ac:dyDescent="0.15">
      <c r="B36" s="162">
        <v>43950</v>
      </c>
      <c r="C36" s="222"/>
      <c r="D36" s="222"/>
      <c r="E36" s="222"/>
      <c r="F36" s="222"/>
      <c r="G36" s="219"/>
      <c r="H36" s="218"/>
      <c r="I36" s="214">
        <f t="shared" si="0"/>
        <v>0</v>
      </c>
      <c r="J36" s="314">
        <f t="shared" si="1"/>
        <v>0</v>
      </c>
      <c r="K36" s="286">
        <f t="shared" si="2"/>
        <v>0</v>
      </c>
    </row>
    <row r="37" spans="2:11" ht="21" thickBot="1" x14ac:dyDescent="0.2">
      <c r="B37" s="260">
        <v>43951</v>
      </c>
      <c r="C37" s="259"/>
      <c r="D37" s="259"/>
      <c r="E37" s="259"/>
      <c r="F37" s="259"/>
      <c r="G37" s="270"/>
      <c r="H37" s="255"/>
      <c r="I37" s="210">
        <f t="shared" si="0"/>
        <v>0</v>
      </c>
      <c r="J37" s="315">
        <f t="shared" si="1"/>
        <v>0</v>
      </c>
      <c r="K37" s="294">
        <f t="shared" si="2"/>
        <v>0</v>
      </c>
    </row>
    <row r="38" spans="2:11" ht="42" customHeight="1" thickTop="1" x14ac:dyDescent="0.15">
      <c r="B38" s="269"/>
      <c r="C38" s="221"/>
      <c r="D38" s="221"/>
      <c r="E38" s="221"/>
      <c r="F38" s="221"/>
      <c r="G38" s="268"/>
      <c r="H38" s="267"/>
      <c r="I38" s="171"/>
      <c r="J38" s="266"/>
      <c r="K38" s="265"/>
    </row>
  </sheetData>
  <sheetProtection formatColumns="0"/>
  <mergeCells count="11">
    <mergeCell ref="J5:K5"/>
    <mergeCell ref="J6:K6"/>
    <mergeCell ref="H2:H3"/>
    <mergeCell ref="I2:I3"/>
    <mergeCell ref="I4:I5"/>
    <mergeCell ref="B1:I1"/>
    <mergeCell ref="J1:K1"/>
    <mergeCell ref="J2:K2"/>
    <mergeCell ref="J3:K3"/>
    <mergeCell ref="J4:K4"/>
    <mergeCell ref="C3:E3"/>
  </mergeCells>
  <dataValidations count="19">
    <dataValidation allowBlank="1" showErrorMessage="1" sqref="A2:A1048576 F5:G6 I2 F2:G3 I35:I38 M5:N7 M10:Q37 R7:XFD37 P7:Q9 L38:XFD1048576 P1:XFD6 N1:N2 J8:L37 H34:H36 J38:K38 B39:K1048576 H13:H15 H20:H22 H27:H29 L1:L6 O1:O7 H8:H10 B8:F38" xr:uid="{00000000-0002-0000-1400-000000000000}"/>
    <dataValidation allowBlank="1" showInputMessage="1" showErrorMessage="1" prompt="Use this worksheet to track hours worked in a work week. Enter Date and Times in TimeSheet table. Total Hours, Regular Hours and Overtime Hours are automatically calculated" sqref="A1" xr:uid="{00000000-0002-0000-1400-000001000000}"/>
    <dataValidation allowBlank="1" showInputMessage="1" showErrorMessage="1" prompt="Enter Teacher and School details in cells below" sqref="B1" xr:uid="{00000000-0002-0000-1400-000002000000}"/>
    <dataValidation allowBlank="1" showInputMessage="1" showErrorMessage="1" prompt="Enter Teacher Name and FTE in cells to the right" sqref="B2" xr:uid="{00000000-0002-0000-1400-000003000000}"/>
    <dataValidation allowBlank="1" showInputMessage="1" showErrorMessage="1" prompt="Enter Teacher Name in this cell" sqref="C2" xr:uid="{00000000-0002-0000-1400-000004000000}"/>
    <dataValidation allowBlank="1" showInputMessage="1" showErrorMessage="1" prompt="Enter Teacher's FTE in this cell" sqref="D2" xr:uid="{00000000-0002-0000-1400-000005000000}"/>
    <dataValidation allowBlank="1" showInputMessage="1" showErrorMessage="1" prompt="Enter School Name in cell to the right" sqref="B3" xr:uid="{00000000-0002-0000-1400-000006000000}"/>
    <dataValidation allowBlank="1" showInputMessage="1" showErrorMessage="1" prompt="Enter School Name in this cell" sqref="C3" xr:uid="{00000000-0002-0000-1400-000007000000}"/>
    <dataValidation allowBlank="1" showInputMessage="1" showErrorMessage="1" prompt="Enter Total Assignable Hours in cell below" sqref="B5" xr:uid="{00000000-0002-0000-1400-000008000000}"/>
    <dataValidation allowBlank="1" showInputMessage="1" showErrorMessage="1" prompt="Total Assignable Hours Worked are automatically calculated in cell below" sqref="D5" xr:uid="{00000000-0002-0000-1400-000009000000}"/>
    <dataValidation allowBlank="1" showInputMessage="1" showErrorMessage="1" prompt="Regular Hours are automatically calculated in cell below" sqref="C5" xr:uid="{00000000-0002-0000-1400-00000A000000}"/>
    <dataValidation allowBlank="1" showInputMessage="1" showErrorMessage="1" prompt="Enter Total Work Week Hours in this cell" sqref="B6" xr:uid="{00000000-0002-0000-1400-00000B000000}"/>
    <dataValidation allowBlank="1" showInputMessage="1" showErrorMessage="1" prompt="Total Hours Worked are automatically calculated in this cell" sqref="C6:D6" xr:uid="{00000000-0002-0000-1400-00000C000000}"/>
    <dataValidation allowBlank="1" showInputMessage="1" showErrorMessage="1" prompt="Enter Date in this column under this heading. Use heading filters to find specific entries" sqref="B7" xr:uid="{00000000-0002-0000-1400-00000D000000}"/>
    <dataValidation allowBlank="1" showInputMessage="1" showErrorMessage="1" prompt="Enter Assigned Time After School in this column under this heading." sqref="H7 I8:I34" xr:uid="{00000000-0002-0000-1400-00000E000000}"/>
    <dataValidation allowBlank="1" showInputMessage="1" showErrorMessage="1" prompt="Assigned Hours Worked are automatically calculated in this column under this heading." sqref="J7:K7" xr:uid="{00000000-0002-0000-1400-00000F000000}"/>
    <dataValidation allowBlank="1" showInputMessage="1" showErrorMessage="1" prompt="Total Assignable Hours Worked to date automatically calculated in this cell." sqref="E6 I6" xr:uid="{00000000-0002-0000-1400-000010000000}"/>
    <dataValidation allowBlank="1" showInputMessage="1" showErrorMessage="1" prompt="Total Assignable Hours Worked to date are automatically calculated in cell below" sqref="I4 E5" xr:uid="{00000000-0002-0000-1400-000011000000}"/>
    <dataValidation allowBlank="1" showInputMessage="1" showErrorMessage="1" prompt="adsfa" sqref="H2" xr:uid="{00000000-0002-0000-1400-000012000000}"/>
  </dataValidations>
  <hyperlinks>
    <hyperlink ref="I2" location="Summary!A1" display="Summary!A1" xr:uid="{00000000-0004-0000-1400-000000000000}"/>
    <hyperlink ref="I2:I3" location="'Hours Summary'!A1" display="Return to Main" xr:uid="{00000000-0004-0000-1400-000001000000}"/>
    <hyperlink ref="J2" location="'Mon-Day 1-S1'!Print_Titles" display="MON | Day 1 - Sem 1" xr:uid="{00000000-0004-0000-1400-000002000000}"/>
    <hyperlink ref="J3" location="'Tue-Day 2-S1'!Print_Titles" display="TUE | Day 2 - Sem 1" xr:uid="{00000000-0004-0000-1400-000003000000}"/>
    <hyperlink ref="J4" location="'Wed-Day 3-S1'!Print_Titles" display="WED | Day 3 - Sem 1" xr:uid="{00000000-0004-0000-1400-000004000000}"/>
    <hyperlink ref="J5" location="'Thu-Day 4-S1'!Print_Titles" display="THU | Day 4 - Sem 1" xr:uid="{00000000-0004-0000-1400-000005000000}"/>
    <hyperlink ref="J6" location="'Fri-Day 5-S1'!Print_Titles" display="FRI | Day 5 - Sem 1" xr:uid="{00000000-0004-0000-1400-000006000000}"/>
    <hyperlink ref="M2" location="'Day 6'!A1" display="Day 6 - Sem 1" xr:uid="{00000000-0004-0000-1400-000007000000}"/>
    <hyperlink ref="M3" location="'Early Dismissal 1'!A1" display="Early Out 1 - Sem 1" xr:uid="{00000000-0004-0000-1400-000008000000}"/>
    <hyperlink ref="M4" location="'Early Dismissal 2'!A1" display="Early Out 2 - Sem 1" xr:uid="{00000000-0004-0000-1400-000009000000}"/>
    <hyperlink ref="J2:K2" location="'Mon-Day 1'!A1" display="MON | Day 1 - Sem 1" xr:uid="{00000000-0004-0000-1400-00000A000000}"/>
    <hyperlink ref="J3:K3" location="'Tue-Day 2'!A1" display="TUE | Day 2 - Sem 1" xr:uid="{00000000-0004-0000-1400-00000B000000}"/>
    <hyperlink ref="J4:K4" location="'Wed-Day 3'!A1" display="WED | Day 3 - Sem 1" xr:uid="{00000000-0004-0000-1400-00000C000000}"/>
    <hyperlink ref="J5:K5" location="'Thu-Day 4'!A1" display="THU | Day 4 - Sem 1" xr:uid="{00000000-0004-0000-1400-00000D000000}"/>
    <hyperlink ref="J6:K6" location="'Fri-Day 5'!A1" display="FRI | Day 5 - Sem 1" xr:uid="{00000000-0004-0000-1400-00000E000000}"/>
  </hyperlinks>
  <printOptions horizontalCentered="1"/>
  <pageMargins left="0.25" right="0.25" top="0.75" bottom="0.75" header="0.3" footer="0.3"/>
  <pageSetup scale="88" fitToHeight="0" orientation="landscape" r:id="rId1"/>
  <headerFooter differentFirst="1">
    <oddFooter>Page &amp;P of &amp;N</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lorScale" priority="1" id="{AA992996-29DB-44E5-B694-F87D7E976123}">
            <x14:colorScale>
              <x14:cfvo type="formula">
                <xm:f>August!$B$6*0.5</xm:f>
              </x14:cfvo>
              <x14:cfvo type="formula">
                <xm:f>August!$B$6*0.67</xm:f>
              </x14:cfvo>
              <x14:cfvo type="formula">
                <xm:f>August!$B$6*0.83</xm:f>
              </x14:cfvo>
              <x14:color rgb="FF00B050"/>
              <x14:color rgb="FFFFEB84"/>
              <x14:color rgb="FFFF0000"/>
            </x14:colorScale>
          </x14:cfRule>
          <xm:sqref>E6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theme="4"/>
    <pageSetUpPr fitToPage="1"/>
  </sheetPr>
  <dimension ref="B1:Q39"/>
  <sheetViews>
    <sheetView showGridLines="0" zoomScale="75" zoomScaleNormal="75" workbookViewId="0">
      <pane xSplit="14" ySplit="7" topLeftCell="O22" activePane="bottomRight" state="frozen"/>
      <selection activeCell="C8" sqref="C8"/>
      <selection pane="topRight" activeCell="C8" sqref="C8"/>
      <selection pane="bottomLeft" activeCell="C8" sqref="C8"/>
      <selection pane="bottomRight" activeCell="D2" sqref="D2"/>
    </sheetView>
  </sheetViews>
  <sheetFormatPr baseColWidth="10" defaultColWidth="9" defaultRowHeight="20.25" customHeight="1" x14ac:dyDescent="0.15"/>
  <cols>
    <col min="1" max="1" width="0.83203125" style="147" customWidth="1"/>
    <col min="2" max="2" width="21.1640625" style="147" customWidth="1"/>
    <col min="3" max="3" width="14.1640625" style="147" customWidth="1"/>
    <col min="4" max="4" width="20.1640625" style="147" customWidth="1"/>
    <col min="5" max="5" width="17.1640625" style="147" customWidth="1"/>
    <col min="6" max="6" width="16.1640625" style="147" customWidth="1"/>
    <col min="7" max="7" width="12.5" style="147" customWidth="1"/>
    <col min="8" max="8" width="15.83203125" style="147" customWidth="1"/>
    <col min="9" max="9" width="17.1640625" style="207" customWidth="1"/>
    <col min="10" max="10" width="12.1640625" style="147" customWidth="1"/>
    <col min="11" max="11" width="21" style="147" customWidth="1"/>
    <col min="12" max="12" width="13.1640625" style="147" customWidth="1"/>
    <col min="13" max="13" width="14.83203125" style="147" customWidth="1"/>
    <col min="14" max="14" width="9.83203125" style="147" customWidth="1"/>
    <col min="15" max="15" width="1.83203125" style="147" customWidth="1"/>
    <col min="16" max="16384" width="9" style="147"/>
  </cols>
  <sheetData>
    <row r="1" spans="2:17" ht="35.25" customHeight="1" thickTop="1" thickBot="1" x14ac:dyDescent="0.35">
      <c r="B1" s="449" t="s">
        <v>82</v>
      </c>
      <c r="C1" s="449"/>
      <c r="D1" s="449"/>
      <c r="E1" s="449"/>
      <c r="F1" s="449"/>
      <c r="G1" s="449"/>
      <c r="H1" s="449"/>
      <c r="I1" s="450"/>
      <c r="J1" s="423" t="s">
        <v>20</v>
      </c>
      <c r="K1" s="424"/>
      <c r="L1" s="206" t="s">
        <v>17</v>
      </c>
      <c r="M1" s="118" t="s">
        <v>20</v>
      </c>
      <c r="N1" s="206" t="s">
        <v>17</v>
      </c>
      <c r="O1" s="181"/>
    </row>
    <row r="2" spans="2:17" ht="46.5" customHeight="1" thickBot="1" x14ac:dyDescent="0.2">
      <c r="B2" s="246" t="s">
        <v>37</v>
      </c>
      <c r="C2" s="326" t="str">
        <f>'Hours Summary'!D1</f>
        <v>Type Teacher Name</v>
      </c>
      <c r="D2" s="329" t="str">
        <f>'Hours Summary'!G1</f>
        <v>Type FTE</v>
      </c>
      <c r="E2" s="327" t="s">
        <v>36</v>
      </c>
      <c r="F2" s="245" t="s">
        <v>55</v>
      </c>
      <c r="G2" s="203">
        <f>'Hours Summary'!G7</f>
        <v>0</v>
      </c>
      <c r="H2" s="439" t="s">
        <v>95</v>
      </c>
      <c r="I2" s="451" t="s">
        <v>22</v>
      </c>
      <c r="J2" s="425" t="s">
        <v>120</v>
      </c>
      <c r="K2" s="426"/>
      <c r="L2" s="202">
        <f>'Hours Summary'!C6+'Hours Summary'!D6</f>
        <v>0</v>
      </c>
      <c r="M2" s="201" t="s">
        <v>125</v>
      </c>
      <c r="N2" s="119">
        <f>'Hours Summary'!C11+'Hours Summary'!D11</f>
        <v>0</v>
      </c>
      <c r="O2" s="181"/>
    </row>
    <row r="3" spans="2:17" ht="46.5" customHeight="1" thickBot="1" x14ac:dyDescent="0.2">
      <c r="B3" s="244" t="s">
        <v>35</v>
      </c>
      <c r="C3" s="431" t="str">
        <f>'Hours Summary'!D2</f>
        <v>Type School Name</v>
      </c>
      <c r="D3" s="431"/>
      <c r="E3" s="432"/>
      <c r="F3" s="243" t="s">
        <v>56</v>
      </c>
      <c r="G3" s="198">
        <f>'Hours Summary'!G12</f>
        <v>0</v>
      </c>
      <c r="H3" s="440"/>
      <c r="I3" s="452"/>
      <c r="J3" s="427" t="s">
        <v>121</v>
      </c>
      <c r="K3" s="428"/>
      <c r="L3" s="197">
        <f>'Hours Summary'!C7+'Hours Summary'!D7</f>
        <v>0</v>
      </c>
      <c r="M3" s="196" t="s">
        <v>126</v>
      </c>
      <c r="N3" s="195">
        <f>'Hours Summary'!C12+'Hours Summary'!D12</f>
        <v>0</v>
      </c>
      <c r="O3" s="181"/>
    </row>
    <row r="4" spans="2:17" ht="78" customHeight="1" thickBot="1" x14ac:dyDescent="0.2">
      <c r="B4" s="194" t="s">
        <v>128</v>
      </c>
      <c r="C4" s="328" t="str">
        <f>'Hours Summary'!H3</f>
        <v>Typical Assign FTE</v>
      </c>
      <c r="D4" s="194" t="s">
        <v>86</v>
      </c>
      <c r="E4" s="193">
        <f>IFERROR(D2*1200,0)</f>
        <v>0</v>
      </c>
      <c r="F4" s="194" t="s">
        <v>116</v>
      </c>
      <c r="G4" s="193">
        <f>April!B6</f>
        <v>0</v>
      </c>
      <c r="I4" s="453" t="s">
        <v>39</v>
      </c>
      <c r="J4" s="429" t="s">
        <v>122</v>
      </c>
      <c r="K4" s="430"/>
      <c r="L4" s="191">
        <f>'Hours Summary'!C8+'Hours Summary'!D8</f>
        <v>0</v>
      </c>
      <c r="M4" s="190" t="s">
        <v>127</v>
      </c>
      <c r="N4" s="189">
        <f>'Hours Summary'!C13+'Hours Summary'!D13</f>
        <v>0</v>
      </c>
      <c r="O4" s="181"/>
    </row>
    <row r="5" spans="2:17" ht="76.5" customHeight="1" thickBot="1" x14ac:dyDescent="0.25">
      <c r="B5" s="295" t="s">
        <v>115</v>
      </c>
      <c r="C5" s="297" t="s">
        <v>104</v>
      </c>
      <c r="D5" s="299" t="s">
        <v>114</v>
      </c>
      <c r="E5" s="120" t="s">
        <v>69</v>
      </c>
      <c r="F5" s="148"/>
      <c r="G5" s="148"/>
      <c r="I5" s="454"/>
      <c r="J5" s="433" t="s">
        <v>123</v>
      </c>
      <c r="K5" s="434"/>
      <c r="L5" s="188">
        <f>'Hours Summary'!C9+'Hours Summary'!D9</f>
        <v>0</v>
      </c>
      <c r="M5" s="284"/>
      <c r="N5" s="181"/>
      <c r="O5" s="181"/>
    </row>
    <row r="6" spans="2:17" ht="28.5" customHeight="1" thickBot="1" x14ac:dyDescent="0.25">
      <c r="B6" s="303">
        <f>G4-D6</f>
        <v>0</v>
      </c>
      <c r="C6" s="298">
        <f>SUM(I8:I38)/60</f>
        <v>0</v>
      </c>
      <c r="D6" s="300">
        <f>SUM(K8:K38)</f>
        <v>0</v>
      </c>
      <c r="E6" s="134">
        <f>April!E6+D6</f>
        <v>0</v>
      </c>
      <c r="F6" s="148"/>
      <c r="G6" s="148"/>
      <c r="I6" s="225">
        <f>August!B6-E6</f>
        <v>0</v>
      </c>
      <c r="J6" s="435" t="s">
        <v>124</v>
      </c>
      <c r="K6" s="436"/>
      <c r="L6" s="186">
        <f>'Hours Summary'!C10+'Hours Summary'!D10</f>
        <v>0</v>
      </c>
      <c r="M6" s="181"/>
      <c r="N6" s="181"/>
      <c r="O6" s="181"/>
    </row>
    <row r="7" spans="2:17" ht="89.25" customHeight="1" thickTop="1" x14ac:dyDescent="0.15">
      <c r="B7" s="242" t="s">
        <v>34</v>
      </c>
      <c r="C7" s="241" t="s">
        <v>58</v>
      </c>
      <c r="D7" s="184" t="s">
        <v>110</v>
      </c>
      <c r="E7" s="184" t="s">
        <v>105</v>
      </c>
      <c r="F7" s="241" t="s">
        <v>59</v>
      </c>
      <c r="G7" s="240" t="s">
        <v>66</v>
      </c>
      <c r="H7" s="239" t="s">
        <v>60</v>
      </c>
      <c r="I7" s="307" t="s">
        <v>106</v>
      </c>
      <c r="J7" s="308" t="s">
        <v>67</v>
      </c>
      <c r="K7" s="285" t="s">
        <v>68</v>
      </c>
      <c r="L7" s="181"/>
      <c r="M7" s="181"/>
      <c r="N7" s="181"/>
      <c r="O7" s="181"/>
      <c r="P7" s="180"/>
      <c r="Q7" s="180"/>
    </row>
    <row r="8" spans="2:17" ht="20" x14ac:dyDescent="0.15">
      <c r="B8" s="162">
        <v>43952</v>
      </c>
      <c r="C8" s="222"/>
      <c r="D8" s="222"/>
      <c r="E8" s="222"/>
      <c r="F8" s="222"/>
      <c r="G8" s="219"/>
      <c r="H8" s="273"/>
      <c r="I8" s="169">
        <f t="shared" ref="I8:I38" si="0">E8</f>
        <v>0</v>
      </c>
      <c r="J8" s="321">
        <f t="shared" ref="J8:J38" si="1">IFERROR(C8+D8+F8+H8,0)</f>
        <v>0</v>
      </c>
      <c r="K8" s="286">
        <f t="shared" ref="K8:K38" si="2">IFERROR(J8/60,0)</f>
        <v>0</v>
      </c>
      <c r="L8" s="180"/>
    </row>
    <row r="9" spans="2:17" ht="20" x14ac:dyDescent="0.15">
      <c r="B9" s="179">
        <v>43953</v>
      </c>
      <c r="C9" s="213"/>
      <c r="D9" s="213"/>
      <c r="E9" s="213"/>
      <c r="F9" s="213"/>
      <c r="G9" s="223"/>
      <c r="H9" s="274"/>
      <c r="I9" s="169">
        <f t="shared" si="0"/>
        <v>0</v>
      </c>
      <c r="J9" s="321">
        <f t="shared" si="1"/>
        <v>0</v>
      </c>
      <c r="K9" s="286">
        <f t="shared" si="2"/>
        <v>0</v>
      </c>
    </row>
    <row r="10" spans="2:17" ht="20" x14ac:dyDescent="0.15">
      <c r="B10" s="179">
        <v>43954</v>
      </c>
      <c r="C10" s="213"/>
      <c r="D10" s="213"/>
      <c r="E10" s="213"/>
      <c r="F10" s="213"/>
      <c r="G10" s="223"/>
      <c r="H10" s="274"/>
      <c r="I10" s="169">
        <f t="shared" si="0"/>
        <v>0</v>
      </c>
      <c r="J10" s="321">
        <f t="shared" si="1"/>
        <v>0</v>
      </c>
      <c r="K10" s="286">
        <f t="shared" si="2"/>
        <v>0</v>
      </c>
    </row>
    <row r="11" spans="2:17" ht="20" x14ac:dyDescent="0.15">
      <c r="B11" s="162">
        <v>43955</v>
      </c>
      <c r="C11" s="238"/>
      <c r="D11" s="238"/>
      <c r="E11" s="238"/>
      <c r="F11" s="238"/>
      <c r="G11" s="219"/>
      <c r="H11" s="273"/>
      <c r="I11" s="169">
        <f t="shared" si="0"/>
        <v>0</v>
      </c>
      <c r="J11" s="321">
        <f t="shared" si="1"/>
        <v>0</v>
      </c>
      <c r="K11" s="286">
        <f t="shared" si="2"/>
        <v>0</v>
      </c>
    </row>
    <row r="12" spans="2:17" ht="20" x14ac:dyDescent="0.15">
      <c r="B12" s="162">
        <v>43956</v>
      </c>
      <c r="C12" s="238"/>
      <c r="D12" s="238"/>
      <c r="E12" s="238"/>
      <c r="F12" s="222"/>
      <c r="G12" s="219"/>
      <c r="H12" s="273"/>
      <c r="I12" s="169">
        <f t="shared" si="0"/>
        <v>0</v>
      </c>
      <c r="J12" s="321">
        <f t="shared" si="1"/>
        <v>0</v>
      </c>
      <c r="K12" s="286">
        <f t="shared" si="2"/>
        <v>0</v>
      </c>
    </row>
    <row r="13" spans="2:17" ht="20" x14ac:dyDescent="0.15">
      <c r="B13" s="162">
        <v>43957</v>
      </c>
      <c r="C13" s="238"/>
      <c r="D13" s="238"/>
      <c r="E13" s="238"/>
      <c r="F13" s="238"/>
      <c r="G13" s="219"/>
      <c r="H13" s="273"/>
      <c r="I13" s="169">
        <f t="shared" si="0"/>
        <v>0</v>
      </c>
      <c r="J13" s="321">
        <f t="shared" si="1"/>
        <v>0</v>
      </c>
      <c r="K13" s="286">
        <f t="shared" si="2"/>
        <v>0</v>
      </c>
    </row>
    <row r="14" spans="2:17" ht="20" x14ac:dyDescent="0.15">
      <c r="B14" s="162">
        <v>43958</v>
      </c>
      <c r="C14" s="238"/>
      <c r="D14" s="238"/>
      <c r="E14" s="238"/>
      <c r="F14" s="222"/>
      <c r="G14" s="219"/>
      <c r="H14" s="273"/>
      <c r="I14" s="169">
        <f t="shared" si="0"/>
        <v>0</v>
      </c>
      <c r="J14" s="321">
        <f t="shared" si="1"/>
        <v>0</v>
      </c>
      <c r="K14" s="286">
        <f t="shared" si="2"/>
        <v>0</v>
      </c>
    </row>
    <row r="15" spans="2:17" ht="20" x14ac:dyDescent="0.15">
      <c r="B15" s="162">
        <v>43959</v>
      </c>
      <c r="C15" s="238"/>
      <c r="D15" s="238"/>
      <c r="E15" s="238"/>
      <c r="F15" s="238"/>
      <c r="G15" s="219"/>
      <c r="H15" s="273"/>
      <c r="I15" s="169">
        <f t="shared" si="0"/>
        <v>0</v>
      </c>
      <c r="J15" s="321">
        <f t="shared" si="1"/>
        <v>0</v>
      </c>
      <c r="K15" s="286">
        <f t="shared" si="2"/>
        <v>0</v>
      </c>
    </row>
    <row r="16" spans="2:17" ht="20" x14ac:dyDescent="0.15">
      <c r="B16" s="179">
        <v>43960</v>
      </c>
      <c r="C16" s="213"/>
      <c r="D16" s="213"/>
      <c r="E16" s="213"/>
      <c r="F16" s="213"/>
      <c r="G16" s="223"/>
      <c r="H16" s="274"/>
      <c r="I16" s="169">
        <f t="shared" si="0"/>
        <v>0</v>
      </c>
      <c r="J16" s="321">
        <f t="shared" si="1"/>
        <v>0</v>
      </c>
      <c r="K16" s="286">
        <f t="shared" si="2"/>
        <v>0</v>
      </c>
    </row>
    <row r="17" spans="2:11" ht="20" x14ac:dyDescent="0.15">
      <c r="B17" s="179">
        <v>43961</v>
      </c>
      <c r="C17" s="213"/>
      <c r="D17" s="213"/>
      <c r="E17" s="213"/>
      <c r="F17" s="213"/>
      <c r="G17" s="223"/>
      <c r="H17" s="274"/>
      <c r="I17" s="169">
        <f t="shared" si="0"/>
        <v>0</v>
      </c>
      <c r="J17" s="321">
        <f t="shared" si="1"/>
        <v>0</v>
      </c>
      <c r="K17" s="286">
        <f t="shared" si="2"/>
        <v>0</v>
      </c>
    </row>
    <row r="18" spans="2:11" ht="20" x14ac:dyDescent="0.15">
      <c r="B18" s="162">
        <v>43962</v>
      </c>
      <c r="C18" s="238"/>
      <c r="D18" s="238"/>
      <c r="E18" s="238"/>
      <c r="F18" s="238"/>
      <c r="G18" s="219"/>
      <c r="H18" s="273"/>
      <c r="I18" s="169">
        <f t="shared" si="0"/>
        <v>0</v>
      </c>
      <c r="J18" s="321">
        <f t="shared" si="1"/>
        <v>0</v>
      </c>
      <c r="K18" s="286">
        <f t="shared" si="2"/>
        <v>0</v>
      </c>
    </row>
    <row r="19" spans="2:11" ht="20" x14ac:dyDescent="0.15">
      <c r="B19" s="162">
        <v>43963</v>
      </c>
      <c r="C19" s="238"/>
      <c r="D19" s="238"/>
      <c r="E19" s="238"/>
      <c r="F19" s="222"/>
      <c r="G19" s="219"/>
      <c r="H19" s="273"/>
      <c r="I19" s="169">
        <f t="shared" si="0"/>
        <v>0</v>
      </c>
      <c r="J19" s="321">
        <f t="shared" si="1"/>
        <v>0</v>
      </c>
      <c r="K19" s="286">
        <f t="shared" si="2"/>
        <v>0</v>
      </c>
    </row>
    <row r="20" spans="2:11" ht="20" x14ac:dyDescent="0.15">
      <c r="B20" s="162">
        <v>43964</v>
      </c>
      <c r="C20" s="238"/>
      <c r="D20" s="238"/>
      <c r="E20" s="238"/>
      <c r="F20" s="238"/>
      <c r="G20" s="219"/>
      <c r="H20" s="273"/>
      <c r="I20" s="169">
        <f t="shared" si="0"/>
        <v>0</v>
      </c>
      <c r="J20" s="321">
        <f t="shared" si="1"/>
        <v>0</v>
      </c>
      <c r="K20" s="286">
        <f t="shared" si="2"/>
        <v>0</v>
      </c>
    </row>
    <row r="21" spans="2:11" ht="20" x14ac:dyDescent="0.15">
      <c r="B21" s="162">
        <v>43965</v>
      </c>
      <c r="C21" s="238"/>
      <c r="D21" s="238"/>
      <c r="E21" s="238"/>
      <c r="F21" s="238"/>
      <c r="G21" s="219"/>
      <c r="H21" s="273"/>
      <c r="I21" s="169">
        <f t="shared" si="0"/>
        <v>0</v>
      </c>
      <c r="J21" s="321">
        <f t="shared" si="1"/>
        <v>0</v>
      </c>
      <c r="K21" s="286">
        <f t="shared" si="2"/>
        <v>0</v>
      </c>
    </row>
    <row r="22" spans="2:11" ht="20" x14ac:dyDescent="0.15">
      <c r="B22" s="162">
        <v>43966</v>
      </c>
      <c r="C22" s="238"/>
      <c r="D22" s="238"/>
      <c r="E22" s="238"/>
      <c r="F22" s="238"/>
      <c r="G22" s="219"/>
      <c r="H22" s="273"/>
      <c r="I22" s="169">
        <f t="shared" si="0"/>
        <v>0</v>
      </c>
      <c r="J22" s="321">
        <f t="shared" si="1"/>
        <v>0</v>
      </c>
      <c r="K22" s="286">
        <f t="shared" si="2"/>
        <v>0</v>
      </c>
    </row>
    <row r="23" spans="2:11" ht="20" x14ac:dyDescent="0.15">
      <c r="B23" s="179">
        <v>43967</v>
      </c>
      <c r="C23" s="213"/>
      <c r="D23" s="213"/>
      <c r="E23" s="213"/>
      <c r="F23" s="213"/>
      <c r="G23" s="223"/>
      <c r="H23" s="274"/>
      <c r="I23" s="169">
        <f t="shared" si="0"/>
        <v>0</v>
      </c>
      <c r="J23" s="321">
        <f t="shared" si="1"/>
        <v>0</v>
      </c>
      <c r="K23" s="286">
        <f t="shared" si="2"/>
        <v>0</v>
      </c>
    </row>
    <row r="24" spans="2:11" ht="20" x14ac:dyDescent="0.15">
      <c r="B24" s="179">
        <v>43968</v>
      </c>
      <c r="C24" s="213"/>
      <c r="D24" s="213"/>
      <c r="E24" s="213"/>
      <c r="F24" s="213"/>
      <c r="G24" s="223"/>
      <c r="H24" s="274"/>
      <c r="I24" s="169">
        <f t="shared" si="0"/>
        <v>0</v>
      </c>
      <c r="J24" s="321">
        <f t="shared" si="1"/>
        <v>0</v>
      </c>
      <c r="K24" s="286">
        <f t="shared" si="2"/>
        <v>0</v>
      </c>
    </row>
    <row r="25" spans="2:11" ht="28" x14ac:dyDescent="0.15">
      <c r="B25" s="179">
        <v>43969</v>
      </c>
      <c r="C25" s="213"/>
      <c r="D25" s="213"/>
      <c r="E25" s="213"/>
      <c r="F25" s="213"/>
      <c r="G25" s="223" t="s">
        <v>94</v>
      </c>
      <c r="H25" s="274"/>
      <c r="I25" s="169">
        <f t="shared" si="0"/>
        <v>0</v>
      </c>
      <c r="J25" s="321">
        <f t="shared" si="1"/>
        <v>0</v>
      </c>
      <c r="K25" s="286">
        <f t="shared" si="2"/>
        <v>0</v>
      </c>
    </row>
    <row r="26" spans="2:11" ht="20" x14ac:dyDescent="0.15">
      <c r="B26" s="162">
        <v>43970</v>
      </c>
      <c r="C26" s="238"/>
      <c r="D26" s="238"/>
      <c r="E26" s="238"/>
      <c r="F26" s="238"/>
      <c r="G26" s="219"/>
      <c r="H26" s="273"/>
      <c r="I26" s="169">
        <f t="shared" si="0"/>
        <v>0</v>
      </c>
      <c r="J26" s="321">
        <f t="shared" si="1"/>
        <v>0</v>
      </c>
      <c r="K26" s="286">
        <f t="shared" si="2"/>
        <v>0</v>
      </c>
    </row>
    <row r="27" spans="2:11" ht="20" x14ac:dyDescent="0.15">
      <c r="B27" s="162">
        <v>43971</v>
      </c>
      <c r="C27" s="238"/>
      <c r="D27" s="238"/>
      <c r="E27" s="238"/>
      <c r="F27" s="222"/>
      <c r="G27" s="219"/>
      <c r="H27" s="273"/>
      <c r="I27" s="169">
        <f t="shared" si="0"/>
        <v>0</v>
      </c>
      <c r="J27" s="321">
        <f t="shared" si="1"/>
        <v>0</v>
      </c>
      <c r="K27" s="286">
        <f t="shared" si="2"/>
        <v>0</v>
      </c>
    </row>
    <row r="28" spans="2:11" ht="20" x14ac:dyDescent="0.15">
      <c r="B28" s="162">
        <v>43972</v>
      </c>
      <c r="C28" s="238"/>
      <c r="D28" s="238"/>
      <c r="E28" s="238"/>
      <c r="F28" s="238"/>
      <c r="G28" s="219"/>
      <c r="H28" s="273"/>
      <c r="I28" s="169">
        <f t="shared" si="0"/>
        <v>0</v>
      </c>
      <c r="J28" s="321">
        <f t="shared" si="1"/>
        <v>0</v>
      </c>
      <c r="K28" s="286">
        <f t="shared" si="2"/>
        <v>0</v>
      </c>
    </row>
    <row r="29" spans="2:11" ht="20" x14ac:dyDescent="0.15">
      <c r="B29" s="162">
        <v>43973</v>
      </c>
      <c r="C29" s="238"/>
      <c r="D29" s="238"/>
      <c r="E29" s="238"/>
      <c r="F29" s="238"/>
      <c r="G29" s="219"/>
      <c r="H29" s="273"/>
      <c r="I29" s="169">
        <f t="shared" si="0"/>
        <v>0</v>
      </c>
      <c r="J29" s="321">
        <f t="shared" si="1"/>
        <v>0</v>
      </c>
      <c r="K29" s="286">
        <f t="shared" si="2"/>
        <v>0</v>
      </c>
    </row>
    <row r="30" spans="2:11" ht="20" x14ac:dyDescent="0.15">
      <c r="B30" s="179">
        <v>43974</v>
      </c>
      <c r="C30" s="213"/>
      <c r="D30" s="213"/>
      <c r="E30" s="213"/>
      <c r="F30" s="213"/>
      <c r="G30" s="223"/>
      <c r="H30" s="274"/>
      <c r="I30" s="169">
        <f t="shared" si="0"/>
        <v>0</v>
      </c>
      <c r="J30" s="321">
        <f t="shared" si="1"/>
        <v>0</v>
      </c>
      <c r="K30" s="286">
        <f t="shared" si="2"/>
        <v>0</v>
      </c>
    </row>
    <row r="31" spans="2:11" ht="20" x14ac:dyDescent="0.15">
      <c r="B31" s="179">
        <v>43975</v>
      </c>
      <c r="C31" s="213"/>
      <c r="D31" s="213"/>
      <c r="E31" s="213"/>
      <c r="F31" s="213"/>
      <c r="G31" s="223"/>
      <c r="H31" s="274"/>
      <c r="I31" s="169">
        <f t="shared" si="0"/>
        <v>0</v>
      </c>
      <c r="J31" s="321">
        <f t="shared" si="1"/>
        <v>0</v>
      </c>
      <c r="K31" s="286">
        <f t="shared" si="2"/>
        <v>0</v>
      </c>
    </row>
    <row r="32" spans="2:11" ht="20" x14ac:dyDescent="0.15">
      <c r="B32" s="162">
        <v>43976</v>
      </c>
      <c r="C32" s="238"/>
      <c r="D32" s="238"/>
      <c r="E32" s="238"/>
      <c r="F32" s="238"/>
      <c r="G32" s="219"/>
      <c r="H32" s="273"/>
      <c r="I32" s="169">
        <f t="shared" si="0"/>
        <v>0</v>
      </c>
      <c r="J32" s="321">
        <f t="shared" si="1"/>
        <v>0</v>
      </c>
      <c r="K32" s="286">
        <f t="shared" si="2"/>
        <v>0</v>
      </c>
    </row>
    <row r="33" spans="2:11" ht="20" x14ac:dyDescent="0.15">
      <c r="B33" s="162">
        <v>43977</v>
      </c>
      <c r="C33" s="238"/>
      <c r="D33" s="238"/>
      <c r="E33" s="238"/>
      <c r="F33" s="222"/>
      <c r="G33" s="219"/>
      <c r="H33" s="273"/>
      <c r="I33" s="169">
        <f t="shared" si="0"/>
        <v>0</v>
      </c>
      <c r="J33" s="321">
        <f t="shared" si="1"/>
        <v>0</v>
      </c>
      <c r="K33" s="286">
        <f t="shared" si="2"/>
        <v>0</v>
      </c>
    </row>
    <row r="34" spans="2:11" ht="20" x14ac:dyDescent="0.15">
      <c r="B34" s="162">
        <v>43978</v>
      </c>
      <c r="C34" s="238"/>
      <c r="D34" s="238"/>
      <c r="E34" s="238"/>
      <c r="F34" s="238"/>
      <c r="G34" s="219"/>
      <c r="H34" s="273"/>
      <c r="I34" s="169">
        <f t="shared" si="0"/>
        <v>0</v>
      </c>
      <c r="J34" s="321">
        <f t="shared" si="1"/>
        <v>0</v>
      </c>
      <c r="K34" s="286">
        <f t="shared" si="2"/>
        <v>0</v>
      </c>
    </row>
    <row r="35" spans="2:11" ht="20" x14ac:dyDescent="0.15">
      <c r="B35" s="162">
        <v>43979</v>
      </c>
      <c r="C35" s="238"/>
      <c r="D35" s="238"/>
      <c r="E35" s="238"/>
      <c r="F35" s="238"/>
      <c r="G35" s="219"/>
      <c r="H35" s="273"/>
      <c r="I35" s="214">
        <f t="shared" si="0"/>
        <v>0</v>
      </c>
      <c r="J35" s="321">
        <f t="shared" si="1"/>
        <v>0</v>
      </c>
      <c r="K35" s="286">
        <f t="shared" si="2"/>
        <v>0</v>
      </c>
    </row>
    <row r="36" spans="2:11" ht="20" x14ac:dyDescent="0.15">
      <c r="B36" s="162">
        <v>43980</v>
      </c>
      <c r="C36" s="238"/>
      <c r="D36" s="238"/>
      <c r="E36" s="238"/>
      <c r="F36" s="238"/>
      <c r="G36" s="219"/>
      <c r="H36" s="273"/>
      <c r="I36" s="214">
        <f t="shared" si="0"/>
        <v>0</v>
      </c>
      <c r="J36" s="321">
        <f t="shared" si="1"/>
        <v>0</v>
      </c>
      <c r="K36" s="286">
        <f t="shared" si="2"/>
        <v>0</v>
      </c>
    </row>
    <row r="37" spans="2:11" ht="20" x14ac:dyDescent="0.15">
      <c r="B37" s="179">
        <v>43981</v>
      </c>
      <c r="C37" s="213"/>
      <c r="D37" s="213"/>
      <c r="E37" s="213"/>
      <c r="F37" s="213"/>
      <c r="G37" s="223"/>
      <c r="H37" s="274"/>
      <c r="I37" s="214">
        <f t="shared" si="0"/>
        <v>0</v>
      </c>
      <c r="J37" s="321">
        <f t="shared" si="1"/>
        <v>0</v>
      </c>
      <c r="K37" s="291">
        <f t="shared" si="2"/>
        <v>0</v>
      </c>
    </row>
    <row r="38" spans="2:11" ht="21" thickBot="1" x14ac:dyDescent="0.2">
      <c r="B38" s="251">
        <v>43982</v>
      </c>
      <c r="C38" s="250"/>
      <c r="D38" s="250"/>
      <c r="E38" s="250"/>
      <c r="F38" s="250"/>
      <c r="G38" s="319"/>
      <c r="H38" s="320"/>
      <c r="I38" s="210">
        <f t="shared" si="0"/>
        <v>0</v>
      </c>
      <c r="J38" s="322">
        <f t="shared" si="1"/>
        <v>0</v>
      </c>
      <c r="K38" s="292">
        <f t="shared" si="2"/>
        <v>0</v>
      </c>
    </row>
    <row r="39" spans="2:11" ht="20.25" customHeight="1" thickTop="1" x14ac:dyDescent="0.15"/>
  </sheetData>
  <sheetProtection formatColumns="0"/>
  <mergeCells count="11">
    <mergeCell ref="J5:K5"/>
    <mergeCell ref="J6:K6"/>
    <mergeCell ref="H2:H3"/>
    <mergeCell ref="I2:I3"/>
    <mergeCell ref="I4:I5"/>
    <mergeCell ref="B1:I1"/>
    <mergeCell ref="J1:K1"/>
    <mergeCell ref="J2:K2"/>
    <mergeCell ref="J3:K3"/>
    <mergeCell ref="J4:K4"/>
    <mergeCell ref="C3:E3"/>
  </mergeCells>
  <dataValidations count="19">
    <dataValidation allowBlank="1" showInputMessage="1" showErrorMessage="1" prompt="adsfa" sqref="H2" xr:uid="{00000000-0002-0000-1500-000000000000}"/>
    <dataValidation allowBlank="1" showInputMessage="1" showErrorMessage="1" prompt="Total Assignable Hours Worked to date are automatically calculated in cell below" sqref="I4 E5" xr:uid="{00000000-0002-0000-1500-000001000000}"/>
    <dataValidation allowBlank="1" showInputMessage="1" showErrorMessage="1" prompt="Total Assignable Hours Worked to date automatically calculated in this cell." sqref="E6 I6" xr:uid="{00000000-0002-0000-1500-000002000000}"/>
    <dataValidation allowBlank="1" showInputMessage="1" showErrorMessage="1" prompt="Assigned Hours Worked are automatically calculated in this column under this heading." sqref="J7:K7" xr:uid="{00000000-0002-0000-1500-000003000000}"/>
    <dataValidation allowBlank="1" showInputMessage="1" showErrorMessage="1" prompt="Enter Assigned Time After School in this column under this heading." sqref="H7 I8:I34" xr:uid="{00000000-0002-0000-1500-000004000000}"/>
    <dataValidation allowBlank="1" showInputMessage="1" showErrorMessage="1" prompt="Enter Date in this column under this heading. Use heading filters to find specific entries" sqref="B7" xr:uid="{00000000-0002-0000-1500-000005000000}"/>
    <dataValidation allowBlank="1" showInputMessage="1" showErrorMessage="1" prompt="Total Hours Worked are automatically calculated in this cell" sqref="C6:D6" xr:uid="{00000000-0002-0000-1500-000006000000}"/>
    <dataValidation allowBlank="1" showInputMessage="1" showErrorMessage="1" prompt="Enter Total Work Week Hours in this cell" sqref="B6" xr:uid="{00000000-0002-0000-1500-000007000000}"/>
    <dataValidation allowBlank="1" showInputMessage="1" showErrorMessage="1" prompt="Regular Hours are automatically calculated in cell below" sqref="C5" xr:uid="{00000000-0002-0000-1500-000008000000}"/>
    <dataValidation allowBlank="1" showInputMessage="1" showErrorMessage="1" prompt="Total Assignable Hours Worked are automatically calculated in cell below" sqref="D5" xr:uid="{00000000-0002-0000-1500-000009000000}"/>
    <dataValidation allowBlank="1" showInputMessage="1" showErrorMessage="1" prompt="Enter Total Assignable Hours in cell below" sqref="B5" xr:uid="{00000000-0002-0000-1500-00000A000000}"/>
    <dataValidation allowBlank="1" showInputMessage="1" showErrorMessage="1" prompt="Enter School Name in this cell" sqref="C3" xr:uid="{00000000-0002-0000-1500-00000B000000}"/>
    <dataValidation allowBlank="1" showInputMessage="1" showErrorMessage="1" prompt="Enter School Name in cell to the right" sqref="B3" xr:uid="{00000000-0002-0000-1500-00000C000000}"/>
    <dataValidation allowBlank="1" showInputMessage="1" showErrorMessage="1" prompt="Enter Teacher's FTE in this cell" sqref="D2" xr:uid="{00000000-0002-0000-1500-00000D000000}"/>
    <dataValidation allowBlank="1" showInputMessage="1" showErrorMessage="1" prompt="Enter Teacher Name in this cell" sqref="C2" xr:uid="{00000000-0002-0000-1500-00000E000000}"/>
    <dataValidation allowBlank="1" showInputMessage="1" showErrorMessage="1" prompt="Enter Teacher Name and FTE in cells to the right" sqref="B2" xr:uid="{00000000-0002-0000-1500-00000F000000}"/>
    <dataValidation allowBlank="1" showInputMessage="1" showErrorMessage="1" prompt="Enter Teacher and School details in cells below" sqref="B1" xr:uid="{00000000-0002-0000-1500-000010000000}"/>
    <dataValidation allowBlank="1" showInputMessage="1" showErrorMessage="1" prompt="Use this worksheet to track hours worked in a work week. Enter Date and Times in TimeSheet table. Total Hours, Regular Hours and Overtime Hours are automatically calculated" sqref="A1" xr:uid="{00000000-0002-0000-1500-000011000000}"/>
    <dataValidation allowBlank="1" showErrorMessage="1" sqref="A2:A1048576 F5:G6 I2 J38:Q38 F2:G3 N1:O2 M10:Q37 L1:L6 C39:XFD1048576 P7:Q9 I35:I38 P1:XFD6 R7:XFD38 M5:N7 J8:L37 O3:O7 B8:B1048576 H8 C8:F38" xr:uid="{00000000-0002-0000-1500-000012000000}"/>
  </dataValidations>
  <hyperlinks>
    <hyperlink ref="I2" location="Summary!A1" display="Summary!A1" xr:uid="{00000000-0004-0000-1500-000000000000}"/>
    <hyperlink ref="I2:I3" location="'Hours Summary'!A1" display="Return to Main" xr:uid="{00000000-0004-0000-1500-000001000000}"/>
    <hyperlink ref="J2" location="'Mon-Day 1-S1'!Print_Titles" display="MON | Day 1 - Sem 1" xr:uid="{00000000-0004-0000-1500-000002000000}"/>
    <hyperlink ref="J3" location="'Tue-Day 2-S1'!Print_Titles" display="TUE | Day 2 - Sem 1" xr:uid="{00000000-0004-0000-1500-000003000000}"/>
    <hyperlink ref="J4" location="'Wed-Day 3-S1'!Print_Titles" display="WED | Day 3 - Sem 1" xr:uid="{00000000-0004-0000-1500-000004000000}"/>
    <hyperlink ref="J5" location="'Thu-Day 4-S1'!Print_Titles" display="THU | Day 4 - Sem 1" xr:uid="{00000000-0004-0000-1500-000005000000}"/>
    <hyperlink ref="J6" location="'Fri-Day 5-S1'!Print_Titles" display="FRI | Day 5 - Sem 1" xr:uid="{00000000-0004-0000-1500-000006000000}"/>
    <hyperlink ref="M2" location="'Day 6'!A1" display="Day 6 - Sem 1" xr:uid="{00000000-0004-0000-1500-000007000000}"/>
    <hyperlink ref="M3" location="'Early Dismissal 1'!A1" display="Early Out 1 - Sem 1" xr:uid="{00000000-0004-0000-1500-000008000000}"/>
    <hyperlink ref="M4" location="'Early Dismissal 2'!A1" display="Early Out 2 - Sem 1" xr:uid="{00000000-0004-0000-1500-000009000000}"/>
    <hyperlink ref="J2:K2" location="'Mon-Day 1'!A1" display="MON | Day 1 - Sem 1" xr:uid="{00000000-0004-0000-1500-00000A000000}"/>
    <hyperlink ref="J3:K3" location="'Tue-Day 2'!A1" display="TUE | Day 2 - Sem 1" xr:uid="{00000000-0004-0000-1500-00000B000000}"/>
    <hyperlink ref="J4:K4" location="'Wed-Day 3'!A1" display="WED | Day 3 - Sem 1" xr:uid="{00000000-0004-0000-1500-00000C000000}"/>
    <hyperlink ref="J5:K5" location="'Thu-Day 4'!A1" display="THU | Day 4 - Sem 1" xr:uid="{00000000-0004-0000-1500-00000D000000}"/>
    <hyperlink ref="J6:K6" location="'Fri-Day 5'!A1" display="FRI | Day 5 - Sem 1" xr:uid="{00000000-0004-0000-1500-00000E000000}"/>
  </hyperlinks>
  <printOptions horizontalCentered="1"/>
  <pageMargins left="0.25" right="0.25" top="0.75" bottom="0.75" header="0.3" footer="0.3"/>
  <pageSetup scale="56" fitToHeight="0" orientation="landscape" r:id="rId1"/>
  <headerFooter differentFirst="1">
    <oddFooter>Page &amp;P of &amp;N</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lorScale" priority="1" id="{8838BB82-CBCB-4D22-B5F4-E447773ADE69}">
            <x14:colorScale>
              <x14:cfvo type="formula">
                <xm:f>August!$B$6*0.5</xm:f>
              </x14:cfvo>
              <x14:cfvo type="formula">
                <xm:f>August!$B$6*0.67</xm:f>
              </x14:cfvo>
              <x14:cfvo type="formula">
                <xm:f>August!$B$6*0.83</xm:f>
              </x14:cfvo>
              <x14:color rgb="FF00B050"/>
              <x14:color rgb="FFFFEB84"/>
              <x14:color rgb="FFFF0000"/>
            </x14:colorScale>
          </x14:cfRule>
          <xm:sqref>E6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theme="4"/>
    <pageSetUpPr fitToPage="1"/>
  </sheetPr>
  <dimension ref="B1:Q38"/>
  <sheetViews>
    <sheetView showGridLines="0" zoomScale="75" zoomScaleNormal="75" workbookViewId="0">
      <pane xSplit="14" ySplit="7" topLeftCell="O23" activePane="bottomRight" state="frozen"/>
      <selection activeCell="C8" sqref="C8"/>
      <selection pane="topRight" activeCell="C8" sqref="C8"/>
      <selection pane="bottomLeft" activeCell="C8" sqref="C8"/>
      <selection pane="bottomRight" activeCell="D2" sqref="D2"/>
    </sheetView>
  </sheetViews>
  <sheetFormatPr baseColWidth="10" defaultColWidth="9" defaultRowHeight="20.25" customHeight="1" x14ac:dyDescent="0.15"/>
  <cols>
    <col min="1" max="1" width="0.83203125" style="147" customWidth="1"/>
    <col min="2" max="2" width="21.1640625" style="147" customWidth="1"/>
    <col min="3" max="3" width="14.1640625" style="147" customWidth="1"/>
    <col min="4" max="4" width="20.1640625" style="147" customWidth="1"/>
    <col min="5" max="5" width="17.1640625" style="147" customWidth="1"/>
    <col min="6" max="6" width="16.1640625" style="147" customWidth="1"/>
    <col min="7" max="7" width="12.5" style="147" customWidth="1"/>
    <col min="8" max="8" width="15.83203125" style="147" customWidth="1"/>
    <col min="9" max="9" width="16.83203125" style="207" customWidth="1"/>
    <col min="10" max="10" width="12.1640625" style="147" customWidth="1"/>
    <col min="11" max="11" width="20.6640625" style="147" customWidth="1"/>
    <col min="12" max="12" width="13.1640625" style="147" customWidth="1"/>
    <col min="13" max="13" width="14.83203125" style="147" customWidth="1"/>
    <col min="14" max="14" width="9.83203125" style="147" customWidth="1"/>
    <col min="15" max="15" width="1.83203125" style="147" customWidth="1"/>
    <col min="16" max="16384" width="9" style="147"/>
  </cols>
  <sheetData>
    <row r="1" spans="2:17" ht="35.25" customHeight="1" thickTop="1" thickBot="1" x14ac:dyDescent="0.35">
      <c r="B1" s="449" t="s">
        <v>83</v>
      </c>
      <c r="C1" s="449"/>
      <c r="D1" s="449"/>
      <c r="E1" s="449"/>
      <c r="F1" s="449"/>
      <c r="G1" s="449"/>
      <c r="H1" s="449"/>
      <c r="I1" s="450"/>
      <c r="J1" s="423" t="s">
        <v>20</v>
      </c>
      <c r="K1" s="424"/>
      <c r="L1" s="206" t="s">
        <v>17</v>
      </c>
      <c r="M1" s="118" t="s">
        <v>20</v>
      </c>
      <c r="N1" s="206" t="s">
        <v>17</v>
      </c>
      <c r="O1" s="181"/>
    </row>
    <row r="2" spans="2:17" ht="47.25" customHeight="1" thickBot="1" x14ac:dyDescent="0.2">
      <c r="B2" s="246" t="s">
        <v>37</v>
      </c>
      <c r="C2" s="326" t="str">
        <f>'Hours Summary'!D1</f>
        <v>Type Teacher Name</v>
      </c>
      <c r="D2" s="329" t="str">
        <f>'Hours Summary'!G1</f>
        <v>Type FTE</v>
      </c>
      <c r="E2" s="327" t="s">
        <v>36</v>
      </c>
      <c r="F2" s="245" t="s">
        <v>55</v>
      </c>
      <c r="G2" s="203">
        <f>'Hours Summary'!G7</f>
        <v>0</v>
      </c>
      <c r="H2" s="439" t="s">
        <v>95</v>
      </c>
      <c r="I2" s="451" t="s">
        <v>22</v>
      </c>
      <c r="J2" s="425" t="s">
        <v>120</v>
      </c>
      <c r="K2" s="426"/>
      <c r="L2" s="202">
        <f>'Hours Summary'!C6+'Hours Summary'!D6</f>
        <v>0</v>
      </c>
      <c r="M2" s="201" t="s">
        <v>125</v>
      </c>
      <c r="N2" s="119">
        <f>'Hours Summary'!C11+'Hours Summary'!D11</f>
        <v>0</v>
      </c>
      <c r="O2" s="181"/>
    </row>
    <row r="3" spans="2:17" ht="51" customHeight="1" thickBot="1" x14ac:dyDescent="0.2">
      <c r="B3" s="244" t="s">
        <v>35</v>
      </c>
      <c r="C3" s="431" t="str">
        <f>'Hours Summary'!D2</f>
        <v>Type School Name</v>
      </c>
      <c r="D3" s="431"/>
      <c r="E3" s="432"/>
      <c r="F3" s="243" t="s">
        <v>56</v>
      </c>
      <c r="G3" s="198">
        <f>'Hours Summary'!G12</f>
        <v>0</v>
      </c>
      <c r="H3" s="440"/>
      <c r="I3" s="452"/>
      <c r="J3" s="427" t="s">
        <v>121</v>
      </c>
      <c r="K3" s="428"/>
      <c r="L3" s="197">
        <f>'Hours Summary'!C7+'Hours Summary'!D7</f>
        <v>0</v>
      </c>
      <c r="M3" s="196" t="s">
        <v>126</v>
      </c>
      <c r="N3" s="195">
        <f>'Hours Summary'!C12+'Hours Summary'!D12</f>
        <v>0</v>
      </c>
      <c r="O3" s="181"/>
    </row>
    <row r="4" spans="2:17" ht="78" customHeight="1" thickBot="1" x14ac:dyDescent="0.2">
      <c r="B4" s="194" t="s">
        <v>128</v>
      </c>
      <c r="C4" s="328" t="str">
        <f>'Hours Summary'!H3</f>
        <v>Typical Assign FTE</v>
      </c>
      <c r="D4" s="194" t="s">
        <v>86</v>
      </c>
      <c r="E4" s="193">
        <f>IFERROR(D2*1200,0)</f>
        <v>0</v>
      </c>
      <c r="F4" s="194" t="s">
        <v>116</v>
      </c>
      <c r="G4" s="193">
        <f>May!B6</f>
        <v>0</v>
      </c>
      <c r="I4" s="453" t="s">
        <v>39</v>
      </c>
      <c r="J4" s="429" t="s">
        <v>122</v>
      </c>
      <c r="K4" s="430"/>
      <c r="L4" s="191">
        <f>'Hours Summary'!C8+'Hours Summary'!D8</f>
        <v>0</v>
      </c>
      <c r="M4" s="190" t="s">
        <v>127</v>
      </c>
      <c r="N4" s="189">
        <f>'Hours Summary'!C13+'Hours Summary'!D13</f>
        <v>0</v>
      </c>
      <c r="O4" s="181"/>
    </row>
    <row r="5" spans="2:17" ht="76.5" customHeight="1" thickBot="1" x14ac:dyDescent="0.25">
      <c r="B5" s="295" t="s">
        <v>115</v>
      </c>
      <c r="C5" s="297" t="s">
        <v>104</v>
      </c>
      <c r="D5" s="299" t="s">
        <v>114</v>
      </c>
      <c r="E5" s="120" t="s">
        <v>69</v>
      </c>
      <c r="F5" s="148"/>
      <c r="G5" s="148"/>
      <c r="I5" s="454"/>
      <c r="J5" s="433" t="s">
        <v>123</v>
      </c>
      <c r="K5" s="434"/>
      <c r="L5" s="188">
        <f>'Hours Summary'!C9+'Hours Summary'!D9</f>
        <v>0</v>
      </c>
      <c r="M5" s="284"/>
      <c r="N5" s="181"/>
      <c r="O5" s="181"/>
    </row>
    <row r="6" spans="2:17" ht="28.5" customHeight="1" thickBot="1" x14ac:dyDescent="0.25">
      <c r="B6" s="303">
        <f>G4-D6</f>
        <v>0</v>
      </c>
      <c r="C6" s="298">
        <f>SUM(I8:I38)/60</f>
        <v>0</v>
      </c>
      <c r="D6" s="300">
        <f>SUM(K8:K38)</f>
        <v>0</v>
      </c>
      <c r="E6" s="134">
        <f>May!E6+D6</f>
        <v>0</v>
      </c>
      <c r="F6" s="148"/>
      <c r="G6" s="148"/>
      <c r="I6" s="225">
        <f>August!B6-E6</f>
        <v>0</v>
      </c>
      <c r="J6" s="435" t="s">
        <v>124</v>
      </c>
      <c r="K6" s="436"/>
      <c r="L6" s="186">
        <f>'Hours Summary'!C10+'Hours Summary'!D10</f>
        <v>0</v>
      </c>
      <c r="M6" s="181"/>
      <c r="N6" s="181"/>
      <c r="O6" s="181"/>
    </row>
    <row r="7" spans="2:17" ht="89.25" customHeight="1" thickTop="1" x14ac:dyDescent="0.15">
      <c r="B7" s="242" t="s">
        <v>34</v>
      </c>
      <c r="C7" s="241" t="s">
        <v>58</v>
      </c>
      <c r="D7" s="184" t="s">
        <v>110</v>
      </c>
      <c r="E7" s="184" t="s">
        <v>105</v>
      </c>
      <c r="F7" s="241" t="s">
        <v>59</v>
      </c>
      <c r="G7" s="240" t="s">
        <v>66</v>
      </c>
      <c r="H7" s="239" t="s">
        <v>60</v>
      </c>
      <c r="I7" s="307" t="s">
        <v>106</v>
      </c>
      <c r="J7" s="308" t="s">
        <v>67</v>
      </c>
      <c r="K7" s="285" t="s">
        <v>68</v>
      </c>
      <c r="L7" s="181"/>
      <c r="M7" s="181"/>
      <c r="N7" s="181"/>
      <c r="O7" s="181"/>
      <c r="P7" s="180"/>
      <c r="Q7" s="180"/>
    </row>
    <row r="8" spans="2:17" ht="20" x14ac:dyDescent="0.15">
      <c r="B8" s="162">
        <v>43983</v>
      </c>
      <c r="C8" s="278"/>
      <c r="D8" s="278"/>
      <c r="E8" s="278"/>
      <c r="F8" s="222"/>
      <c r="G8" s="219"/>
      <c r="H8" s="218"/>
      <c r="I8" s="214">
        <f t="shared" ref="I8:I37" si="0">E8</f>
        <v>0</v>
      </c>
      <c r="J8" s="321">
        <f t="shared" ref="J8:J37" si="1">IFERROR(C8+D8+F8+H8,0)</f>
        <v>0</v>
      </c>
      <c r="K8" s="286">
        <f t="shared" ref="K8:K37" si="2">IFERROR(J8/60,0)</f>
        <v>0</v>
      </c>
      <c r="L8" s="180"/>
    </row>
    <row r="9" spans="2:17" ht="20" x14ac:dyDescent="0.15">
      <c r="B9" s="162">
        <v>43984</v>
      </c>
      <c r="C9" s="278"/>
      <c r="D9" s="278"/>
      <c r="E9" s="278"/>
      <c r="F9" s="222"/>
      <c r="G9" s="219"/>
      <c r="H9" s="218"/>
      <c r="I9" s="214">
        <f t="shared" si="0"/>
        <v>0</v>
      </c>
      <c r="J9" s="321">
        <f t="shared" si="1"/>
        <v>0</v>
      </c>
      <c r="K9" s="286">
        <f t="shared" si="2"/>
        <v>0</v>
      </c>
    </row>
    <row r="10" spans="2:17" ht="20" x14ac:dyDescent="0.15">
      <c r="B10" s="162">
        <v>43985</v>
      </c>
      <c r="C10" s="278"/>
      <c r="D10" s="278"/>
      <c r="E10" s="278"/>
      <c r="F10" s="222"/>
      <c r="G10" s="219"/>
      <c r="H10" s="218"/>
      <c r="I10" s="214">
        <f t="shared" si="0"/>
        <v>0</v>
      </c>
      <c r="J10" s="321">
        <f t="shared" si="1"/>
        <v>0</v>
      </c>
      <c r="K10" s="286">
        <f t="shared" si="2"/>
        <v>0</v>
      </c>
    </row>
    <row r="11" spans="2:17" ht="20" x14ac:dyDescent="0.15">
      <c r="B11" s="162">
        <v>43986</v>
      </c>
      <c r="C11" s="278"/>
      <c r="D11" s="278"/>
      <c r="E11" s="278"/>
      <c r="F11" s="222"/>
      <c r="G11" s="219"/>
      <c r="H11" s="218"/>
      <c r="I11" s="214">
        <f t="shared" si="0"/>
        <v>0</v>
      </c>
      <c r="J11" s="321">
        <f t="shared" si="1"/>
        <v>0</v>
      </c>
      <c r="K11" s="286">
        <f t="shared" si="2"/>
        <v>0</v>
      </c>
    </row>
    <row r="12" spans="2:17" ht="20" x14ac:dyDescent="0.15">
      <c r="B12" s="162">
        <v>43987</v>
      </c>
      <c r="C12" s="276"/>
      <c r="D12" s="276"/>
      <c r="E12" s="276"/>
      <c r="F12" s="222"/>
      <c r="G12" s="219"/>
      <c r="H12" s="218"/>
      <c r="I12" s="214">
        <f t="shared" si="0"/>
        <v>0</v>
      </c>
      <c r="J12" s="321">
        <f t="shared" si="1"/>
        <v>0</v>
      </c>
      <c r="K12" s="286">
        <f t="shared" si="2"/>
        <v>0</v>
      </c>
    </row>
    <row r="13" spans="2:17" ht="20" x14ac:dyDescent="0.15">
      <c r="B13" s="179">
        <v>43988</v>
      </c>
      <c r="C13" s="277"/>
      <c r="D13" s="277"/>
      <c r="E13" s="277"/>
      <c r="F13" s="213"/>
      <c r="G13" s="216"/>
      <c r="H13" s="215"/>
      <c r="I13" s="214">
        <f t="shared" si="0"/>
        <v>0</v>
      </c>
      <c r="J13" s="321">
        <f t="shared" si="1"/>
        <v>0</v>
      </c>
      <c r="K13" s="286">
        <f t="shared" si="2"/>
        <v>0</v>
      </c>
    </row>
    <row r="14" spans="2:17" ht="20" x14ac:dyDescent="0.15">
      <c r="B14" s="179">
        <v>43989</v>
      </c>
      <c r="C14" s="277"/>
      <c r="D14" s="277"/>
      <c r="E14" s="277"/>
      <c r="F14" s="213"/>
      <c r="G14" s="216"/>
      <c r="H14" s="215"/>
      <c r="I14" s="214">
        <f t="shared" si="0"/>
        <v>0</v>
      </c>
      <c r="J14" s="321">
        <f t="shared" si="1"/>
        <v>0</v>
      </c>
      <c r="K14" s="286">
        <f t="shared" si="2"/>
        <v>0</v>
      </c>
    </row>
    <row r="15" spans="2:17" ht="20" x14ac:dyDescent="0.15">
      <c r="B15" s="162">
        <v>43990</v>
      </c>
      <c r="C15" s="278"/>
      <c r="D15" s="278"/>
      <c r="E15" s="278"/>
      <c r="F15" s="222"/>
      <c r="G15" s="219"/>
      <c r="H15" s="218"/>
      <c r="I15" s="214">
        <f t="shared" si="0"/>
        <v>0</v>
      </c>
      <c r="J15" s="321">
        <f t="shared" si="1"/>
        <v>0</v>
      </c>
      <c r="K15" s="286">
        <f t="shared" si="2"/>
        <v>0</v>
      </c>
    </row>
    <row r="16" spans="2:17" ht="20" x14ac:dyDescent="0.15">
      <c r="B16" s="162">
        <v>43991</v>
      </c>
      <c r="C16" s="278"/>
      <c r="D16" s="278"/>
      <c r="E16" s="278"/>
      <c r="F16" s="222"/>
      <c r="G16" s="219"/>
      <c r="H16" s="218"/>
      <c r="I16" s="214">
        <f t="shared" si="0"/>
        <v>0</v>
      </c>
      <c r="J16" s="321">
        <f t="shared" si="1"/>
        <v>0</v>
      </c>
      <c r="K16" s="286">
        <f t="shared" si="2"/>
        <v>0</v>
      </c>
    </row>
    <row r="17" spans="2:11" ht="20" x14ac:dyDescent="0.15">
      <c r="B17" s="162">
        <v>43992</v>
      </c>
      <c r="C17" s="278"/>
      <c r="D17" s="278"/>
      <c r="E17" s="278"/>
      <c r="F17" s="222"/>
      <c r="G17" s="219"/>
      <c r="H17" s="218"/>
      <c r="I17" s="214">
        <f t="shared" si="0"/>
        <v>0</v>
      </c>
      <c r="J17" s="321">
        <f t="shared" si="1"/>
        <v>0</v>
      </c>
      <c r="K17" s="286">
        <f t="shared" si="2"/>
        <v>0</v>
      </c>
    </row>
    <row r="18" spans="2:11" ht="20" x14ac:dyDescent="0.15">
      <c r="B18" s="162">
        <v>43993</v>
      </c>
      <c r="C18" s="261"/>
      <c r="D18" s="261"/>
      <c r="E18" s="261"/>
      <c r="F18" s="238"/>
      <c r="G18" s="219"/>
      <c r="H18" s="218"/>
      <c r="I18" s="214">
        <f t="shared" si="0"/>
        <v>0</v>
      </c>
      <c r="J18" s="321">
        <f t="shared" si="1"/>
        <v>0</v>
      </c>
      <c r="K18" s="286">
        <f t="shared" si="2"/>
        <v>0</v>
      </c>
    </row>
    <row r="19" spans="2:11" ht="20" x14ac:dyDescent="0.15">
      <c r="B19" s="162">
        <v>43994</v>
      </c>
      <c r="C19" s="261"/>
      <c r="D19" s="261"/>
      <c r="E19" s="261"/>
      <c r="F19" s="238"/>
      <c r="G19" s="219"/>
      <c r="H19" s="218"/>
      <c r="I19" s="214">
        <f t="shared" si="0"/>
        <v>0</v>
      </c>
      <c r="J19" s="321">
        <f t="shared" si="1"/>
        <v>0</v>
      </c>
      <c r="K19" s="286">
        <f t="shared" si="2"/>
        <v>0</v>
      </c>
    </row>
    <row r="20" spans="2:11" ht="20" x14ac:dyDescent="0.15">
      <c r="B20" s="179">
        <v>43995</v>
      </c>
      <c r="C20" s="277"/>
      <c r="D20" s="277"/>
      <c r="E20" s="277"/>
      <c r="F20" s="213"/>
      <c r="G20" s="216"/>
      <c r="H20" s="215"/>
      <c r="I20" s="214">
        <f t="shared" si="0"/>
        <v>0</v>
      </c>
      <c r="J20" s="321">
        <f t="shared" si="1"/>
        <v>0</v>
      </c>
      <c r="K20" s="286">
        <f t="shared" si="2"/>
        <v>0</v>
      </c>
    </row>
    <row r="21" spans="2:11" ht="20" x14ac:dyDescent="0.15">
      <c r="B21" s="179">
        <v>43996</v>
      </c>
      <c r="C21" s="277"/>
      <c r="D21" s="277"/>
      <c r="E21" s="277"/>
      <c r="F21" s="213"/>
      <c r="G21" s="216"/>
      <c r="H21" s="215"/>
      <c r="I21" s="214">
        <f t="shared" si="0"/>
        <v>0</v>
      </c>
      <c r="J21" s="321">
        <f t="shared" si="1"/>
        <v>0</v>
      </c>
      <c r="K21" s="286">
        <f t="shared" si="2"/>
        <v>0</v>
      </c>
    </row>
    <row r="22" spans="2:11" ht="20" x14ac:dyDescent="0.15">
      <c r="B22" s="162">
        <v>43997</v>
      </c>
      <c r="C22" s="278"/>
      <c r="D22" s="278"/>
      <c r="E22" s="278"/>
      <c r="F22" s="222"/>
      <c r="G22" s="219"/>
      <c r="H22" s="218"/>
      <c r="I22" s="214">
        <f t="shared" si="0"/>
        <v>0</v>
      </c>
      <c r="J22" s="321">
        <f t="shared" si="1"/>
        <v>0</v>
      </c>
      <c r="K22" s="286">
        <f t="shared" si="2"/>
        <v>0</v>
      </c>
    </row>
    <row r="23" spans="2:11" ht="20" x14ac:dyDescent="0.15">
      <c r="B23" s="162">
        <v>43998</v>
      </c>
      <c r="C23" s="278"/>
      <c r="D23" s="278"/>
      <c r="E23" s="278"/>
      <c r="F23" s="222"/>
      <c r="G23" s="219"/>
      <c r="H23" s="218"/>
      <c r="I23" s="214">
        <f t="shared" si="0"/>
        <v>0</v>
      </c>
      <c r="J23" s="321">
        <f t="shared" si="1"/>
        <v>0</v>
      </c>
      <c r="K23" s="286">
        <f t="shared" si="2"/>
        <v>0</v>
      </c>
    </row>
    <row r="24" spans="2:11" ht="20" x14ac:dyDescent="0.15">
      <c r="B24" s="162">
        <v>43999</v>
      </c>
      <c r="C24" s="278"/>
      <c r="D24" s="278"/>
      <c r="E24" s="278"/>
      <c r="F24" s="222"/>
      <c r="G24" s="219"/>
      <c r="H24" s="218"/>
      <c r="I24" s="214">
        <f t="shared" si="0"/>
        <v>0</v>
      </c>
      <c r="J24" s="321">
        <f t="shared" si="1"/>
        <v>0</v>
      </c>
      <c r="K24" s="286">
        <f t="shared" si="2"/>
        <v>0</v>
      </c>
    </row>
    <row r="25" spans="2:11" ht="20" x14ac:dyDescent="0.15">
      <c r="B25" s="162">
        <v>44000</v>
      </c>
      <c r="C25" s="261"/>
      <c r="D25" s="261"/>
      <c r="E25" s="261"/>
      <c r="F25" s="238"/>
      <c r="G25" s="219"/>
      <c r="H25" s="218"/>
      <c r="I25" s="214">
        <f t="shared" si="0"/>
        <v>0</v>
      </c>
      <c r="J25" s="321">
        <f t="shared" si="1"/>
        <v>0</v>
      </c>
      <c r="K25" s="286">
        <f t="shared" si="2"/>
        <v>0</v>
      </c>
    </row>
    <row r="26" spans="2:11" ht="20" x14ac:dyDescent="0.15">
      <c r="B26" s="162">
        <v>44001</v>
      </c>
      <c r="C26" s="261"/>
      <c r="D26" s="261"/>
      <c r="E26" s="261"/>
      <c r="F26" s="238"/>
      <c r="G26" s="219"/>
      <c r="H26" s="218"/>
      <c r="I26" s="214">
        <f t="shared" si="0"/>
        <v>0</v>
      </c>
      <c r="J26" s="321">
        <f t="shared" si="1"/>
        <v>0</v>
      </c>
      <c r="K26" s="286">
        <f t="shared" si="2"/>
        <v>0</v>
      </c>
    </row>
    <row r="27" spans="2:11" ht="20" x14ac:dyDescent="0.15">
      <c r="B27" s="179">
        <v>44002</v>
      </c>
      <c r="C27" s="277"/>
      <c r="D27" s="277"/>
      <c r="E27" s="277"/>
      <c r="F27" s="213"/>
      <c r="G27" s="216"/>
      <c r="H27" s="215"/>
      <c r="I27" s="214">
        <f t="shared" si="0"/>
        <v>0</v>
      </c>
      <c r="J27" s="321">
        <f t="shared" si="1"/>
        <v>0</v>
      </c>
      <c r="K27" s="286">
        <f t="shared" si="2"/>
        <v>0</v>
      </c>
    </row>
    <row r="28" spans="2:11" ht="20" x14ac:dyDescent="0.15">
      <c r="B28" s="179">
        <v>44003</v>
      </c>
      <c r="C28" s="277"/>
      <c r="D28" s="277"/>
      <c r="E28" s="277"/>
      <c r="F28" s="213"/>
      <c r="G28" s="216"/>
      <c r="H28" s="215"/>
      <c r="I28" s="214">
        <f t="shared" si="0"/>
        <v>0</v>
      </c>
      <c r="J28" s="321">
        <f t="shared" si="1"/>
        <v>0</v>
      </c>
      <c r="K28" s="286">
        <f t="shared" si="2"/>
        <v>0</v>
      </c>
    </row>
    <row r="29" spans="2:11" ht="20" x14ac:dyDescent="0.15">
      <c r="B29" s="162">
        <v>44004</v>
      </c>
      <c r="C29" s="278"/>
      <c r="D29" s="278"/>
      <c r="E29" s="278"/>
      <c r="F29" s="222"/>
      <c r="G29" s="219"/>
      <c r="H29" s="218"/>
      <c r="I29" s="214">
        <f t="shared" si="0"/>
        <v>0</v>
      </c>
      <c r="J29" s="321">
        <f t="shared" si="1"/>
        <v>0</v>
      </c>
      <c r="K29" s="286">
        <f t="shared" si="2"/>
        <v>0</v>
      </c>
    </row>
    <row r="30" spans="2:11" ht="20" x14ac:dyDescent="0.15">
      <c r="B30" s="162">
        <v>44005</v>
      </c>
      <c r="C30" s="278"/>
      <c r="D30" s="278"/>
      <c r="E30" s="278"/>
      <c r="F30" s="222"/>
      <c r="G30" s="219"/>
      <c r="H30" s="218"/>
      <c r="I30" s="214">
        <f t="shared" si="0"/>
        <v>0</v>
      </c>
      <c r="J30" s="321">
        <f t="shared" si="1"/>
        <v>0</v>
      </c>
      <c r="K30" s="286">
        <f t="shared" si="2"/>
        <v>0</v>
      </c>
    </row>
    <row r="31" spans="2:11" ht="20" x14ac:dyDescent="0.15">
      <c r="B31" s="162">
        <v>44006</v>
      </c>
      <c r="C31" s="278"/>
      <c r="D31" s="278"/>
      <c r="E31" s="278"/>
      <c r="F31" s="222"/>
      <c r="G31" s="219"/>
      <c r="H31" s="218"/>
      <c r="I31" s="214">
        <f t="shared" si="0"/>
        <v>0</v>
      </c>
      <c r="J31" s="321">
        <f t="shared" si="1"/>
        <v>0</v>
      </c>
      <c r="K31" s="286">
        <f t="shared" si="2"/>
        <v>0</v>
      </c>
    </row>
    <row r="32" spans="2:11" ht="20" x14ac:dyDescent="0.15">
      <c r="B32" s="162">
        <v>44007</v>
      </c>
      <c r="C32" s="261"/>
      <c r="D32" s="261"/>
      <c r="E32" s="261"/>
      <c r="F32" s="238"/>
      <c r="G32" s="219"/>
      <c r="H32" s="218"/>
      <c r="I32" s="214">
        <f t="shared" si="0"/>
        <v>0</v>
      </c>
      <c r="J32" s="321">
        <f t="shared" si="1"/>
        <v>0</v>
      </c>
      <c r="K32" s="286">
        <f t="shared" si="2"/>
        <v>0</v>
      </c>
    </row>
    <row r="33" spans="2:11" ht="20" x14ac:dyDescent="0.15">
      <c r="B33" s="162">
        <v>44008</v>
      </c>
      <c r="C33" s="261"/>
      <c r="D33" s="261"/>
      <c r="E33" s="261"/>
      <c r="F33" s="238"/>
      <c r="G33" s="219"/>
      <c r="H33" s="218"/>
      <c r="I33" s="214">
        <f t="shared" si="0"/>
        <v>0</v>
      </c>
      <c r="J33" s="321">
        <f t="shared" si="1"/>
        <v>0</v>
      </c>
      <c r="K33" s="286">
        <f t="shared" si="2"/>
        <v>0</v>
      </c>
    </row>
    <row r="34" spans="2:11" ht="20" x14ac:dyDescent="0.15">
      <c r="B34" s="179">
        <v>44009</v>
      </c>
      <c r="C34" s="277"/>
      <c r="D34" s="277"/>
      <c r="E34" s="277"/>
      <c r="F34" s="213"/>
      <c r="G34" s="216"/>
      <c r="H34" s="215"/>
      <c r="I34" s="214">
        <f t="shared" si="0"/>
        <v>0</v>
      </c>
      <c r="J34" s="321">
        <f t="shared" si="1"/>
        <v>0</v>
      </c>
      <c r="K34" s="286">
        <f t="shared" si="2"/>
        <v>0</v>
      </c>
    </row>
    <row r="35" spans="2:11" ht="20" x14ac:dyDescent="0.15">
      <c r="B35" s="179">
        <v>44010</v>
      </c>
      <c r="C35" s="277"/>
      <c r="D35" s="277"/>
      <c r="E35" s="277"/>
      <c r="F35" s="213"/>
      <c r="G35" s="216"/>
      <c r="H35" s="215"/>
      <c r="I35" s="214">
        <f t="shared" si="0"/>
        <v>0</v>
      </c>
      <c r="J35" s="321">
        <f t="shared" si="1"/>
        <v>0</v>
      </c>
      <c r="K35" s="286">
        <f t="shared" si="2"/>
        <v>0</v>
      </c>
    </row>
    <row r="36" spans="2:11" ht="20" x14ac:dyDescent="0.15">
      <c r="B36" s="162">
        <v>44011</v>
      </c>
      <c r="C36" s="261"/>
      <c r="D36" s="261"/>
      <c r="E36" s="261"/>
      <c r="F36" s="238"/>
      <c r="G36" s="237"/>
      <c r="H36" s="218"/>
      <c r="I36" s="214">
        <f t="shared" si="0"/>
        <v>0</v>
      </c>
      <c r="J36" s="321">
        <f t="shared" si="1"/>
        <v>0</v>
      </c>
      <c r="K36" s="286">
        <f t="shared" si="2"/>
        <v>0</v>
      </c>
    </row>
    <row r="37" spans="2:11" ht="21" thickBot="1" x14ac:dyDescent="0.2">
      <c r="B37" s="232">
        <v>44012</v>
      </c>
      <c r="C37" s="279"/>
      <c r="D37" s="279"/>
      <c r="E37" s="279"/>
      <c r="F37" s="259"/>
      <c r="G37" s="270"/>
      <c r="H37" s="255"/>
      <c r="I37" s="210">
        <f t="shared" si="0"/>
        <v>0</v>
      </c>
      <c r="J37" s="322">
        <f t="shared" si="1"/>
        <v>0</v>
      </c>
      <c r="K37" s="294">
        <f t="shared" si="2"/>
        <v>0</v>
      </c>
    </row>
    <row r="38" spans="2:11" ht="42" customHeight="1" thickTop="1" x14ac:dyDescent="0.15">
      <c r="B38" s="269"/>
      <c r="C38" s="276"/>
      <c r="D38" s="276"/>
      <c r="E38" s="276"/>
      <c r="F38" s="221"/>
      <c r="G38" s="275"/>
      <c r="H38" s="267"/>
      <c r="I38" s="171"/>
      <c r="J38" s="266"/>
      <c r="K38" s="265"/>
    </row>
  </sheetData>
  <sheetProtection formatColumns="0"/>
  <mergeCells count="11">
    <mergeCell ref="J5:K5"/>
    <mergeCell ref="J6:K6"/>
    <mergeCell ref="H2:H3"/>
    <mergeCell ref="I2:I3"/>
    <mergeCell ref="I4:I5"/>
    <mergeCell ref="B1:I1"/>
    <mergeCell ref="J1:K1"/>
    <mergeCell ref="J2:K2"/>
    <mergeCell ref="J3:K3"/>
    <mergeCell ref="J4:K4"/>
    <mergeCell ref="C3:E3"/>
  </mergeCells>
  <dataValidations count="19">
    <dataValidation allowBlank="1" showErrorMessage="1" sqref="A2:A1048576 F5:G6 I2 F2:G3 I35:I38 M5:N7 M10:Q37 R7:XFD37 P7:Q9 L38:XFD1048576 P1:XFD6 N1:N2 J8:L37 L1:L6 J38:K38 B39:K1048576 H15:H17 H22:H24 H29:H31 O1:O7 H8:H12 B8:F38" xr:uid="{00000000-0002-0000-1600-000000000000}"/>
    <dataValidation allowBlank="1" showInputMessage="1" showErrorMessage="1" prompt="Use this worksheet to track hours worked in a work week. Enter Date and Times in TimeSheet table. Total Hours, Regular Hours and Overtime Hours are automatically calculated" sqref="A1" xr:uid="{00000000-0002-0000-1600-000001000000}"/>
    <dataValidation allowBlank="1" showInputMessage="1" showErrorMessage="1" prompt="Enter Teacher and School details in cells below" sqref="B1" xr:uid="{00000000-0002-0000-1600-000002000000}"/>
    <dataValidation allowBlank="1" showInputMessage="1" showErrorMessage="1" prompt="Enter Teacher Name and FTE in cells to the right" sqref="B2" xr:uid="{00000000-0002-0000-1600-000003000000}"/>
    <dataValidation allowBlank="1" showInputMessage="1" showErrorMessage="1" prompt="Enter Teacher Name in this cell" sqref="C2" xr:uid="{00000000-0002-0000-1600-000004000000}"/>
    <dataValidation allowBlank="1" showInputMessage="1" showErrorMessage="1" prompt="Enter Teacher's FTE in this cell" sqref="D2" xr:uid="{00000000-0002-0000-1600-000005000000}"/>
    <dataValidation allowBlank="1" showInputMessage="1" showErrorMessage="1" prompt="Enter School Name in cell to the right" sqref="B3" xr:uid="{00000000-0002-0000-1600-000006000000}"/>
    <dataValidation allowBlank="1" showInputMessage="1" showErrorMessage="1" prompt="Enter School Name in this cell" sqref="C3" xr:uid="{00000000-0002-0000-1600-000007000000}"/>
    <dataValidation allowBlank="1" showInputMessage="1" showErrorMessage="1" prompt="Enter Total Assignable Hours in cell below" sqref="B5" xr:uid="{00000000-0002-0000-1600-000008000000}"/>
    <dataValidation allowBlank="1" showInputMessage="1" showErrorMessage="1" prompt="Total Assignable Hours Worked are automatically calculated in cell below" sqref="D5" xr:uid="{00000000-0002-0000-1600-000009000000}"/>
    <dataValidation allowBlank="1" showInputMessage="1" showErrorMessage="1" prompt="Regular Hours are automatically calculated in cell below" sqref="C5" xr:uid="{00000000-0002-0000-1600-00000A000000}"/>
    <dataValidation allowBlank="1" showInputMessage="1" showErrorMessage="1" prompt="Enter Total Work Week Hours in this cell" sqref="B6" xr:uid="{00000000-0002-0000-1600-00000B000000}"/>
    <dataValidation allowBlank="1" showInputMessage="1" showErrorMessage="1" prompt="Total Hours Worked are automatically calculated in this cell" sqref="C6:D6" xr:uid="{00000000-0002-0000-1600-00000C000000}"/>
    <dataValidation allowBlank="1" showInputMessage="1" showErrorMessage="1" prompt="Enter Date in this column under this heading. Use heading filters to find specific entries" sqref="B7" xr:uid="{00000000-0002-0000-1600-00000D000000}"/>
    <dataValidation allowBlank="1" showInputMessage="1" showErrorMessage="1" prompt="Enter Assigned Time After School in this column under this heading." sqref="H7 I8:I34" xr:uid="{00000000-0002-0000-1600-00000E000000}"/>
    <dataValidation allowBlank="1" showInputMessage="1" showErrorMessage="1" prompt="Assigned Hours Worked are automatically calculated in this column under this heading." sqref="J7:K7" xr:uid="{00000000-0002-0000-1600-00000F000000}"/>
    <dataValidation allowBlank="1" showInputMessage="1" showErrorMessage="1" prompt="Total Assignable Hours Worked to date automatically calculated in this cell." sqref="E6 I6" xr:uid="{00000000-0002-0000-1600-000010000000}"/>
    <dataValidation allowBlank="1" showInputMessage="1" showErrorMessage="1" prompt="Total Assignable Hours Worked to date are automatically calculated in cell below" sqref="I4 E5" xr:uid="{00000000-0002-0000-1600-000011000000}"/>
    <dataValidation allowBlank="1" showInputMessage="1" showErrorMessage="1" prompt="adsfa" sqref="H2" xr:uid="{00000000-0002-0000-1600-000012000000}"/>
  </dataValidations>
  <hyperlinks>
    <hyperlink ref="I2" location="Summary!A1" display="Summary!A1" xr:uid="{00000000-0004-0000-1600-000000000000}"/>
    <hyperlink ref="I2:I3" location="'Hours Summary'!A1" display="Return to Main" xr:uid="{00000000-0004-0000-1600-000001000000}"/>
    <hyperlink ref="J2" location="'Mon-Day 1-S1'!Print_Titles" display="MON | Day 1 - Sem 1" xr:uid="{00000000-0004-0000-1600-000002000000}"/>
    <hyperlink ref="J3" location="'Tue-Day 2-S1'!Print_Titles" display="TUE | Day 2 - Sem 1" xr:uid="{00000000-0004-0000-1600-000003000000}"/>
    <hyperlink ref="J4" location="'Wed-Day 3-S1'!Print_Titles" display="WED | Day 3 - Sem 1" xr:uid="{00000000-0004-0000-1600-000004000000}"/>
    <hyperlink ref="J5" location="'Thu-Day 4-S1'!Print_Titles" display="THU | Day 4 - Sem 1" xr:uid="{00000000-0004-0000-1600-000005000000}"/>
    <hyperlink ref="J6" location="'Fri-Day 5-S1'!Print_Titles" display="FRI | Day 5 - Sem 1" xr:uid="{00000000-0004-0000-1600-000006000000}"/>
    <hyperlink ref="M2" location="'Day 6'!A1" display="Day 6 - Sem 1" xr:uid="{00000000-0004-0000-1600-000007000000}"/>
    <hyperlink ref="M3" location="'Early Dismissal 1'!A1" display="Early Out 1 - Sem 1" xr:uid="{00000000-0004-0000-1600-000008000000}"/>
    <hyperlink ref="M4" location="'Early Dismissal 2'!A1" display="Early Out 2 - Sem 1" xr:uid="{00000000-0004-0000-1600-000009000000}"/>
    <hyperlink ref="J2:K2" location="'Mon-Day 1'!A1" display="MON | Day 1 - Sem 1" xr:uid="{00000000-0004-0000-1600-00000A000000}"/>
    <hyperlink ref="J3:K3" location="'Tue-Day 2'!A1" display="TUE | Day 2 - Sem 1" xr:uid="{00000000-0004-0000-1600-00000B000000}"/>
    <hyperlink ref="J4:K4" location="'Wed-Day 3'!A1" display="WED | Day 3 - Sem 1" xr:uid="{00000000-0004-0000-1600-00000C000000}"/>
    <hyperlink ref="J5:K5" location="'Thu-Day 4'!A1" display="THU | Day 4 - Sem 1" xr:uid="{00000000-0004-0000-1600-00000D000000}"/>
    <hyperlink ref="J6:K6" location="'Fri-Day 5'!A1" display="FRI | Day 5 - Sem 1" xr:uid="{00000000-0004-0000-1600-00000E000000}"/>
  </hyperlinks>
  <printOptions horizontalCentered="1"/>
  <pageMargins left="0.25" right="0.25" top="0.75" bottom="0.75" header="0.3" footer="0.3"/>
  <pageSetup scale="56" fitToHeight="0" orientation="landscape" r:id="rId1"/>
  <headerFooter differentFirst="1">
    <oddFooter>Page &amp;P of &amp;N</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lorScale" priority="1" id="{C59DFF8D-5EFC-4828-A9EE-D7390CD5C150}">
            <x14:colorScale>
              <x14:cfvo type="formula">
                <xm:f>August!$B$6*0.5</xm:f>
              </x14:cfvo>
              <x14:cfvo type="formula">
                <xm:f>August!$B$6*0.67</xm:f>
              </x14:cfvo>
              <x14:cfvo type="formula">
                <xm:f>August!$B$6*0.83</xm:f>
              </x14:cfvo>
              <x14:color rgb="FF00B050"/>
              <x14:color rgb="FFFFEB84"/>
              <x14:color rgb="FFFF0000"/>
            </x14:colorScale>
          </x14:cfRule>
          <xm:sqref>E6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theme="4"/>
    <pageSetUpPr fitToPage="1"/>
  </sheetPr>
  <dimension ref="B1:Q39"/>
  <sheetViews>
    <sheetView showGridLines="0" zoomScale="75" zoomScaleNormal="75" workbookViewId="0">
      <pane xSplit="14" ySplit="7" topLeftCell="Q22" activePane="bottomRight" state="frozen"/>
      <selection activeCell="C8" sqref="C8"/>
      <selection pane="topRight" activeCell="C8" sqref="C8"/>
      <selection pane="bottomLeft" activeCell="C8" sqref="C8"/>
      <selection pane="bottomRight" activeCell="I2" sqref="I2:I3"/>
    </sheetView>
  </sheetViews>
  <sheetFormatPr baseColWidth="10" defaultColWidth="9" defaultRowHeight="20.25" customHeight="1" x14ac:dyDescent="0.15"/>
  <cols>
    <col min="1" max="1" width="0.83203125" style="147" customWidth="1"/>
    <col min="2" max="2" width="21.1640625" style="147" customWidth="1"/>
    <col min="3" max="3" width="14.1640625" style="147" customWidth="1"/>
    <col min="4" max="4" width="20.1640625" style="147" customWidth="1"/>
    <col min="5" max="5" width="17.1640625" style="147" customWidth="1"/>
    <col min="6" max="6" width="16.1640625" style="147" customWidth="1"/>
    <col min="7" max="7" width="12.5" style="147" customWidth="1"/>
    <col min="8" max="8" width="15.83203125" style="147" customWidth="1"/>
    <col min="9" max="9" width="16.83203125" style="207" customWidth="1"/>
    <col min="10" max="10" width="12.1640625" style="147" customWidth="1"/>
    <col min="11" max="11" width="20.6640625" style="147" customWidth="1"/>
    <col min="12" max="12" width="13.1640625" style="147" customWidth="1"/>
    <col min="13" max="13" width="14.83203125" style="147" customWidth="1"/>
    <col min="14" max="14" width="9.83203125" style="147" customWidth="1"/>
    <col min="15" max="15" width="1.83203125" style="147" customWidth="1"/>
    <col min="16" max="16384" width="9" style="147"/>
  </cols>
  <sheetData>
    <row r="1" spans="2:17" ht="35.25" customHeight="1" thickTop="1" thickBot="1" x14ac:dyDescent="0.35">
      <c r="B1" s="449" t="s">
        <v>112</v>
      </c>
      <c r="C1" s="449"/>
      <c r="D1" s="449"/>
      <c r="E1" s="449"/>
      <c r="F1" s="449"/>
      <c r="G1" s="449"/>
      <c r="H1" s="449"/>
      <c r="I1" s="450"/>
      <c r="J1" s="423" t="s">
        <v>20</v>
      </c>
      <c r="K1" s="424"/>
      <c r="L1" s="206" t="s">
        <v>17</v>
      </c>
      <c r="M1" s="118" t="s">
        <v>20</v>
      </c>
      <c r="N1" s="206" t="s">
        <v>17</v>
      </c>
      <c r="O1" s="181"/>
    </row>
    <row r="2" spans="2:17" ht="47.25" customHeight="1" thickBot="1" x14ac:dyDescent="0.2">
      <c r="B2" s="246" t="s">
        <v>37</v>
      </c>
      <c r="C2" s="326" t="str">
        <f>'Hours Summary'!D1</f>
        <v>Type Teacher Name</v>
      </c>
      <c r="D2" s="329" t="str">
        <f>'Hours Summary'!G1</f>
        <v>Type FTE</v>
      </c>
      <c r="E2" s="327" t="s">
        <v>36</v>
      </c>
      <c r="F2" s="245" t="s">
        <v>55</v>
      </c>
      <c r="G2" s="203">
        <f>'Hours Summary'!G7</f>
        <v>0</v>
      </c>
      <c r="H2" s="439" t="s">
        <v>95</v>
      </c>
      <c r="I2" s="451" t="s">
        <v>22</v>
      </c>
      <c r="J2" s="425" t="s">
        <v>120</v>
      </c>
      <c r="K2" s="426"/>
      <c r="L2" s="202">
        <f>'Hours Summary'!C6+'Hours Summary'!D6</f>
        <v>0</v>
      </c>
      <c r="M2" s="201" t="s">
        <v>125</v>
      </c>
      <c r="N2" s="119">
        <f>'Hours Summary'!C11+'Hours Summary'!D11</f>
        <v>0</v>
      </c>
      <c r="O2" s="181"/>
    </row>
    <row r="3" spans="2:17" ht="51" customHeight="1" thickBot="1" x14ac:dyDescent="0.2">
      <c r="B3" s="244" t="s">
        <v>35</v>
      </c>
      <c r="C3" s="431" t="str">
        <f>'Hours Summary'!D2</f>
        <v>Type School Name</v>
      </c>
      <c r="D3" s="431"/>
      <c r="E3" s="432"/>
      <c r="F3" s="243" t="s">
        <v>56</v>
      </c>
      <c r="G3" s="198">
        <f>'Hours Summary'!G12</f>
        <v>0</v>
      </c>
      <c r="H3" s="440"/>
      <c r="I3" s="452"/>
      <c r="J3" s="427" t="s">
        <v>121</v>
      </c>
      <c r="K3" s="428"/>
      <c r="L3" s="197">
        <f>'Hours Summary'!C7+'Hours Summary'!D7</f>
        <v>0</v>
      </c>
      <c r="M3" s="196" t="s">
        <v>126</v>
      </c>
      <c r="N3" s="195">
        <f>'Hours Summary'!C12+'Hours Summary'!D12</f>
        <v>0</v>
      </c>
      <c r="O3" s="181"/>
    </row>
    <row r="4" spans="2:17" ht="78.75" customHeight="1" thickBot="1" x14ac:dyDescent="0.2">
      <c r="B4" s="194" t="s">
        <v>128</v>
      </c>
      <c r="C4" s="328" t="str">
        <f>'Hours Summary'!H3</f>
        <v>Typical Assign FTE</v>
      </c>
      <c r="D4" s="194" t="s">
        <v>86</v>
      </c>
      <c r="E4" s="193">
        <f>IFERROR(D2*1200,0)</f>
        <v>0</v>
      </c>
      <c r="F4" s="194" t="s">
        <v>116</v>
      </c>
      <c r="G4" s="193">
        <f>June!B6</f>
        <v>0</v>
      </c>
      <c r="I4" s="453" t="s">
        <v>39</v>
      </c>
      <c r="J4" s="429" t="s">
        <v>122</v>
      </c>
      <c r="K4" s="430"/>
      <c r="L4" s="191">
        <f>'Hours Summary'!C8+'Hours Summary'!D8</f>
        <v>0</v>
      </c>
      <c r="M4" s="190" t="s">
        <v>127</v>
      </c>
      <c r="N4" s="189">
        <f>'Hours Summary'!C13+'Hours Summary'!D13</f>
        <v>0</v>
      </c>
      <c r="O4" s="181"/>
    </row>
    <row r="5" spans="2:17" ht="76.5" customHeight="1" thickBot="1" x14ac:dyDescent="0.25">
      <c r="B5" s="295" t="s">
        <v>115</v>
      </c>
      <c r="C5" s="297" t="s">
        <v>104</v>
      </c>
      <c r="D5" s="299" t="s">
        <v>114</v>
      </c>
      <c r="E5" s="120" t="s">
        <v>69</v>
      </c>
      <c r="F5" s="148"/>
      <c r="G5" s="148"/>
      <c r="I5" s="454"/>
      <c r="J5" s="433" t="s">
        <v>123</v>
      </c>
      <c r="K5" s="434"/>
      <c r="L5" s="188">
        <f>'Hours Summary'!C9+'Hours Summary'!D9</f>
        <v>0</v>
      </c>
      <c r="M5" s="284"/>
      <c r="N5" s="181"/>
      <c r="O5" s="181"/>
    </row>
    <row r="6" spans="2:17" ht="28.5" customHeight="1" thickBot="1" x14ac:dyDescent="0.25">
      <c r="B6" s="301">
        <f>G4-D6</f>
        <v>0</v>
      </c>
      <c r="C6" s="298">
        <f>SUM(I8:I38)/60</f>
        <v>0</v>
      </c>
      <c r="D6" s="300">
        <f>SUM(K8:K38)</f>
        <v>0</v>
      </c>
      <c r="E6" s="134">
        <f>June!E6+D6</f>
        <v>0</v>
      </c>
      <c r="F6" s="148"/>
      <c r="G6" s="148"/>
      <c r="I6" s="225">
        <f>August!B6-E6</f>
        <v>0</v>
      </c>
      <c r="J6" s="435" t="s">
        <v>124</v>
      </c>
      <c r="K6" s="436"/>
      <c r="L6" s="186">
        <f>'Hours Summary'!C10+'Hours Summary'!D10</f>
        <v>0</v>
      </c>
      <c r="M6" s="181"/>
      <c r="N6" s="181"/>
      <c r="O6" s="181"/>
    </row>
    <row r="7" spans="2:17" ht="89.25" customHeight="1" thickTop="1" x14ac:dyDescent="0.15">
      <c r="B7" s="242" t="s">
        <v>34</v>
      </c>
      <c r="C7" s="241" t="s">
        <v>58</v>
      </c>
      <c r="D7" s="184" t="s">
        <v>110</v>
      </c>
      <c r="E7" s="184" t="s">
        <v>105</v>
      </c>
      <c r="F7" s="241" t="s">
        <v>59</v>
      </c>
      <c r="G7" s="240" t="s">
        <v>66</v>
      </c>
      <c r="H7" s="239" t="s">
        <v>60</v>
      </c>
      <c r="I7" s="307" t="s">
        <v>106</v>
      </c>
      <c r="J7" s="308" t="s">
        <v>67</v>
      </c>
      <c r="K7" s="285" t="s">
        <v>68</v>
      </c>
      <c r="L7" s="181"/>
      <c r="M7" s="181"/>
      <c r="N7" s="181"/>
      <c r="O7" s="181"/>
      <c r="P7" s="180"/>
      <c r="Q7" s="180"/>
    </row>
    <row r="8" spans="2:17" ht="28.5" customHeight="1" x14ac:dyDescent="0.15">
      <c r="B8" s="179">
        <v>44013</v>
      </c>
      <c r="C8" s="277"/>
      <c r="D8" s="277"/>
      <c r="E8" s="277"/>
      <c r="F8" s="213"/>
      <c r="G8" s="223" t="s">
        <v>139</v>
      </c>
      <c r="H8" s="215"/>
      <c r="I8" s="214">
        <f t="shared" ref="I8:I38" si="0">E8</f>
        <v>0</v>
      </c>
      <c r="J8" s="321">
        <f>IFERROR(C8+D8+F8+H8,0)</f>
        <v>0</v>
      </c>
      <c r="K8" s="286">
        <f t="shared" ref="K8:K38" si="1">IFERROR(J8/60,0)</f>
        <v>0</v>
      </c>
      <c r="L8" s="180"/>
    </row>
    <row r="9" spans="2:17" ht="20" x14ac:dyDescent="0.15">
      <c r="B9" s="162">
        <v>44014</v>
      </c>
      <c r="C9" s="261"/>
      <c r="D9" s="261"/>
      <c r="E9" s="261"/>
      <c r="F9" s="238"/>
      <c r="G9" s="219"/>
      <c r="H9" s="218"/>
      <c r="I9" s="214">
        <f t="shared" si="0"/>
        <v>0</v>
      </c>
      <c r="J9" s="321">
        <f>IFERROR(C9+D9+F9+H9,0)</f>
        <v>0</v>
      </c>
      <c r="K9" s="286">
        <f t="shared" si="1"/>
        <v>0</v>
      </c>
    </row>
    <row r="10" spans="2:17" ht="20" x14ac:dyDescent="0.15">
      <c r="B10" s="162">
        <v>44015</v>
      </c>
      <c r="C10" s="278"/>
      <c r="D10" s="278"/>
      <c r="E10" s="278"/>
      <c r="F10" s="222"/>
      <c r="G10" s="219"/>
      <c r="H10" s="218"/>
      <c r="I10" s="214">
        <f t="shared" si="0"/>
        <v>0</v>
      </c>
      <c r="J10" s="321">
        <f>IFERROR(C10+D10+F10+H10,0)</f>
        <v>0</v>
      </c>
      <c r="K10" s="286">
        <f t="shared" si="1"/>
        <v>0</v>
      </c>
    </row>
    <row r="11" spans="2:17" ht="20" x14ac:dyDescent="0.15">
      <c r="B11" s="179">
        <v>44016</v>
      </c>
      <c r="C11" s="277"/>
      <c r="D11" s="277"/>
      <c r="E11" s="277"/>
      <c r="F11" s="213"/>
      <c r="G11" s="223"/>
      <c r="H11" s="215"/>
      <c r="I11" s="214">
        <f t="shared" si="0"/>
        <v>0</v>
      </c>
      <c r="J11" s="321">
        <f t="shared" ref="J11:J38" si="2">IFERROR(C11+D11+F11+H11,0)</f>
        <v>0</v>
      </c>
      <c r="K11" s="286">
        <f t="shared" si="1"/>
        <v>0</v>
      </c>
    </row>
    <row r="12" spans="2:17" ht="20" x14ac:dyDescent="0.15">
      <c r="B12" s="179">
        <v>44017</v>
      </c>
      <c r="C12" s="277"/>
      <c r="D12" s="277"/>
      <c r="E12" s="277"/>
      <c r="F12" s="213"/>
      <c r="G12" s="223"/>
      <c r="H12" s="215"/>
      <c r="I12" s="214">
        <f t="shared" si="0"/>
        <v>0</v>
      </c>
      <c r="J12" s="321">
        <f t="shared" si="2"/>
        <v>0</v>
      </c>
      <c r="K12" s="286">
        <f t="shared" si="1"/>
        <v>0</v>
      </c>
    </row>
    <row r="13" spans="2:17" ht="20" x14ac:dyDescent="0.15">
      <c r="B13" s="162">
        <v>44018</v>
      </c>
      <c r="C13" s="261"/>
      <c r="D13" s="261"/>
      <c r="E13" s="261"/>
      <c r="F13" s="238"/>
      <c r="G13" s="237"/>
      <c r="H13" s="218"/>
      <c r="I13" s="214">
        <f t="shared" si="0"/>
        <v>0</v>
      </c>
      <c r="J13" s="321">
        <f t="shared" si="2"/>
        <v>0</v>
      </c>
      <c r="K13" s="286">
        <f t="shared" si="1"/>
        <v>0</v>
      </c>
    </row>
    <row r="14" spans="2:17" ht="20" x14ac:dyDescent="0.15">
      <c r="B14" s="162">
        <v>44019</v>
      </c>
      <c r="C14" s="261"/>
      <c r="D14" s="261"/>
      <c r="E14" s="261"/>
      <c r="F14" s="238"/>
      <c r="G14" s="237"/>
      <c r="H14" s="218"/>
      <c r="I14" s="214">
        <f t="shared" si="0"/>
        <v>0</v>
      </c>
      <c r="J14" s="321">
        <f t="shared" si="2"/>
        <v>0</v>
      </c>
      <c r="K14" s="286">
        <f t="shared" si="1"/>
        <v>0</v>
      </c>
    </row>
    <row r="15" spans="2:17" ht="20" x14ac:dyDescent="0.15">
      <c r="B15" s="162">
        <v>44020</v>
      </c>
      <c r="C15" s="261"/>
      <c r="D15" s="261"/>
      <c r="E15" s="261"/>
      <c r="F15" s="238"/>
      <c r="G15" s="237"/>
      <c r="H15" s="218"/>
      <c r="I15" s="214">
        <f t="shared" si="0"/>
        <v>0</v>
      </c>
      <c r="J15" s="321">
        <f t="shared" si="2"/>
        <v>0</v>
      </c>
      <c r="K15" s="286">
        <f t="shared" si="1"/>
        <v>0</v>
      </c>
    </row>
    <row r="16" spans="2:17" ht="20" x14ac:dyDescent="0.15">
      <c r="B16" s="162">
        <v>44021</v>
      </c>
      <c r="C16" s="261"/>
      <c r="D16" s="261"/>
      <c r="E16" s="261"/>
      <c r="F16" s="238"/>
      <c r="G16" s="237"/>
      <c r="H16" s="218"/>
      <c r="I16" s="214">
        <f t="shared" si="0"/>
        <v>0</v>
      </c>
      <c r="J16" s="321">
        <f t="shared" si="2"/>
        <v>0</v>
      </c>
      <c r="K16" s="286">
        <f t="shared" si="1"/>
        <v>0</v>
      </c>
    </row>
    <row r="17" spans="2:11" ht="20" x14ac:dyDescent="0.15">
      <c r="B17" s="162">
        <v>44022</v>
      </c>
      <c r="C17" s="278"/>
      <c r="D17" s="278"/>
      <c r="E17" s="278"/>
      <c r="F17" s="222"/>
      <c r="G17" s="219"/>
      <c r="H17" s="218"/>
      <c r="I17" s="214">
        <f t="shared" si="0"/>
        <v>0</v>
      </c>
      <c r="J17" s="321">
        <f t="shared" si="2"/>
        <v>0</v>
      </c>
      <c r="K17" s="286">
        <f t="shared" si="1"/>
        <v>0</v>
      </c>
    </row>
    <row r="18" spans="2:11" ht="20" x14ac:dyDescent="0.15">
      <c r="B18" s="179">
        <v>44023</v>
      </c>
      <c r="C18" s="277"/>
      <c r="D18" s="277"/>
      <c r="E18" s="277"/>
      <c r="F18" s="213"/>
      <c r="G18" s="223"/>
      <c r="H18" s="215"/>
      <c r="I18" s="214">
        <f t="shared" si="0"/>
        <v>0</v>
      </c>
      <c r="J18" s="321">
        <f t="shared" si="2"/>
        <v>0</v>
      </c>
      <c r="K18" s="286">
        <f t="shared" si="1"/>
        <v>0</v>
      </c>
    </row>
    <row r="19" spans="2:11" ht="20" x14ac:dyDescent="0.15">
      <c r="B19" s="179">
        <v>44024</v>
      </c>
      <c r="C19" s="277"/>
      <c r="D19" s="277"/>
      <c r="E19" s="277"/>
      <c r="F19" s="213"/>
      <c r="G19" s="223"/>
      <c r="H19" s="215"/>
      <c r="I19" s="214">
        <f t="shared" si="0"/>
        <v>0</v>
      </c>
      <c r="J19" s="321">
        <f t="shared" si="2"/>
        <v>0</v>
      </c>
      <c r="K19" s="286">
        <f t="shared" si="1"/>
        <v>0</v>
      </c>
    </row>
    <row r="20" spans="2:11" ht="20" x14ac:dyDescent="0.15">
      <c r="B20" s="162">
        <v>44025</v>
      </c>
      <c r="C20" s="261"/>
      <c r="D20" s="261"/>
      <c r="E20" s="261"/>
      <c r="F20" s="238"/>
      <c r="G20" s="237"/>
      <c r="H20" s="218"/>
      <c r="I20" s="214">
        <f t="shared" si="0"/>
        <v>0</v>
      </c>
      <c r="J20" s="321">
        <f t="shared" si="2"/>
        <v>0</v>
      </c>
      <c r="K20" s="286">
        <f t="shared" si="1"/>
        <v>0</v>
      </c>
    </row>
    <row r="21" spans="2:11" ht="20" x14ac:dyDescent="0.15">
      <c r="B21" s="162">
        <v>44026</v>
      </c>
      <c r="C21" s="261"/>
      <c r="D21" s="261"/>
      <c r="E21" s="261"/>
      <c r="F21" s="238"/>
      <c r="G21" s="237"/>
      <c r="H21" s="218"/>
      <c r="I21" s="214">
        <f t="shared" si="0"/>
        <v>0</v>
      </c>
      <c r="J21" s="321">
        <f t="shared" si="2"/>
        <v>0</v>
      </c>
      <c r="K21" s="286">
        <f t="shared" si="1"/>
        <v>0</v>
      </c>
    </row>
    <row r="22" spans="2:11" ht="20" x14ac:dyDescent="0.15">
      <c r="B22" s="162">
        <v>44027</v>
      </c>
      <c r="C22" s="261"/>
      <c r="D22" s="261"/>
      <c r="E22" s="261"/>
      <c r="F22" s="238"/>
      <c r="G22" s="237"/>
      <c r="H22" s="218"/>
      <c r="I22" s="214">
        <f t="shared" si="0"/>
        <v>0</v>
      </c>
      <c r="J22" s="321">
        <f t="shared" si="2"/>
        <v>0</v>
      </c>
      <c r="K22" s="286">
        <f t="shared" si="1"/>
        <v>0</v>
      </c>
    </row>
    <row r="23" spans="2:11" ht="20" x14ac:dyDescent="0.15">
      <c r="B23" s="162">
        <v>44028</v>
      </c>
      <c r="C23" s="261"/>
      <c r="D23" s="261"/>
      <c r="E23" s="261"/>
      <c r="F23" s="238"/>
      <c r="G23" s="237"/>
      <c r="H23" s="218"/>
      <c r="I23" s="214">
        <f t="shared" si="0"/>
        <v>0</v>
      </c>
      <c r="J23" s="321">
        <f t="shared" si="2"/>
        <v>0</v>
      </c>
      <c r="K23" s="286">
        <f t="shared" si="1"/>
        <v>0</v>
      </c>
    </row>
    <row r="24" spans="2:11" ht="20" x14ac:dyDescent="0.15">
      <c r="B24" s="162">
        <v>44029</v>
      </c>
      <c r="C24" s="278"/>
      <c r="D24" s="278"/>
      <c r="E24" s="278"/>
      <c r="F24" s="222"/>
      <c r="G24" s="219"/>
      <c r="H24" s="218"/>
      <c r="I24" s="214">
        <f t="shared" si="0"/>
        <v>0</v>
      </c>
      <c r="J24" s="321">
        <f t="shared" si="2"/>
        <v>0</v>
      </c>
      <c r="K24" s="286">
        <f t="shared" si="1"/>
        <v>0</v>
      </c>
    </row>
    <row r="25" spans="2:11" ht="20" x14ac:dyDescent="0.15">
      <c r="B25" s="179">
        <v>44030</v>
      </c>
      <c r="C25" s="277"/>
      <c r="D25" s="277"/>
      <c r="E25" s="277"/>
      <c r="F25" s="213"/>
      <c r="G25" s="223"/>
      <c r="H25" s="215"/>
      <c r="I25" s="214">
        <f t="shared" si="0"/>
        <v>0</v>
      </c>
      <c r="J25" s="321">
        <f t="shared" si="2"/>
        <v>0</v>
      </c>
      <c r="K25" s="286">
        <f t="shared" si="1"/>
        <v>0</v>
      </c>
    </row>
    <row r="26" spans="2:11" ht="20" x14ac:dyDescent="0.15">
      <c r="B26" s="179">
        <v>44031</v>
      </c>
      <c r="C26" s="277"/>
      <c r="D26" s="277"/>
      <c r="E26" s="277"/>
      <c r="F26" s="213"/>
      <c r="G26" s="223"/>
      <c r="H26" s="215"/>
      <c r="I26" s="214">
        <f t="shared" si="0"/>
        <v>0</v>
      </c>
      <c r="J26" s="321">
        <f t="shared" si="2"/>
        <v>0</v>
      </c>
      <c r="K26" s="286">
        <f t="shared" si="1"/>
        <v>0</v>
      </c>
    </row>
    <row r="27" spans="2:11" ht="20" x14ac:dyDescent="0.15">
      <c r="B27" s="162">
        <v>44032</v>
      </c>
      <c r="C27" s="261"/>
      <c r="D27" s="261"/>
      <c r="E27" s="261"/>
      <c r="F27" s="238"/>
      <c r="G27" s="237"/>
      <c r="H27" s="218"/>
      <c r="I27" s="214">
        <f t="shared" si="0"/>
        <v>0</v>
      </c>
      <c r="J27" s="321">
        <f t="shared" si="2"/>
        <v>0</v>
      </c>
      <c r="K27" s="286">
        <f t="shared" si="1"/>
        <v>0</v>
      </c>
    </row>
    <row r="28" spans="2:11" ht="20" x14ac:dyDescent="0.15">
      <c r="B28" s="162">
        <v>44033</v>
      </c>
      <c r="C28" s="261"/>
      <c r="D28" s="261"/>
      <c r="E28" s="261"/>
      <c r="F28" s="238"/>
      <c r="G28" s="237"/>
      <c r="H28" s="218"/>
      <c r="I28" s="214">
        <f t="shared" si="0"/>
        <v>0</v>
      </c>
      <c r="J28" s="321">
        <f t="shared" si="2"/>
        <v>0</v>
      </c>
      <c r="K28" s="286">
        <f t="shared" si="1"/>
        <v>0</v>
      </c>
    </row>
    <row r="29" spans="2:11" ht="20" x14ac:dyDescent="0.15">
      <c r="B29" s="162">
        <v>44034</v>
      </c>
      <c r="C29" s="261"/>
      <c r="D29" s="261"/>
      <c r="E29" s="261"/>
      <c r="F29" s="238"/>
      <c r="G29" s="237"/>
      <c r="H29" s="218"/>
      <c r="I29" s="214">
        <f t="shared" si="0"/>
        <v>0</v>
      </c>
      <c r="J29" s="321">
        <f t="shared" si="2"/>
        <v>0</v>
      </c>
      <c r="K29" s="286">
        <f t="shared" si="1"/>
        <v>0</v>
      </c>
    </row>
    <row r="30" spans="2:11" ht="20" x14ac:dyDescent="0.15">
      <c r="B30" s="162">
        <v>44035</v>
      </c>
      <c r="C30" s="261"/>
      <c r="D30" s="261"/>
      <c r="E30" s="261"/>
      <c r="F30" s="238"/>
      <c r="G30" s="237"/>
      <c r="H30" s="218"/>
      <c r="I30" s="214">
        <f t="shared" si="0"/>
        <v>0</v>
      </c>
      <c r="J30" s="321">
        <f t="shared" si="2"/>
        <v>0</v>
      </c>
      <c r="K30" s="286">
        <f t="shared" si="1"/>
        <v>0</v>
      </c>
    </row>
    <row r="31" spans="2:11" ht="20" x14ac:dyDescent="0.15">
      <c r="B31" s="162">
        <v>44036</v>
      </c>
      <c r="C31" s="278"/>
      <c r="D31" s="278"/>
      <c r="E31" s="278"/>
      <c r="F31" s="222"/>
      <c r="G31" s="219"/>
      <c r="H31" s="218"/>
      <c r="I31" s="214">
        <f t="shared" si="0"/>
        <v>0</v>
      </c>
      <c r="J31" s="321">
        <f t="shared" si="2"/>
        <v>0</v>
      </c>
      <c r="K31" s="286">
        <f t="shared" si="1"/>
        <v>0</v>
      </c>
    </row>
    <row r="32" spans="2:11" ht="20" x14ac:dyDescent="0.15">
      <c r="B32" s="179">
        <v>44037</v>
      </c>
      <c r="C32" s="277"/>
      <c r="D32" s="277"/>
      <c r="E32" s="277"/>
      <c r="F32" s="213"/>
      <c r="G32" s="223"/>
      <c r="H32" s="215"/>
      <c r="I32" s="214">
        <f t="shared" si="0"/>
        <v>0</v>
      </c>
      <c r="J32" s="321">
        <f t="shared" si="2"/>
        <v>0</v>
      </c>
      <c r="K32" s="286">
        <f t="shared" si="1"/>
        <v>0</v>
      </c>
    </row>
    <row r="33" spans="2:11" ht="20" x14ac:dyDescent="0.15">
      <c r="B33" s="179">
        <v>44038</v>
      </c>
      <c r="C33" s="277"/>
      <c r="D33" s="277"/>
      <c r="E33" s="277"/>
      <c r="F33" s="213"/>
      <c r="G33" s="223"/>
      <c r="H33" s="215"/>
      <c r="I33" s="214">
        <f t="shared" si="0"/>
        <v>0</v>
      </c>
      <c r="J33" s="321">
        <f t="shared" si="2"/>
        <v>0</v>
      </c>
      <c r="K33" s="286">
        <f t="shared" si="1"/>
        <v>0</v>
      </c>
    </row>
    <row r="34" spans="2:11" ht="20" x14ac:dyDescent="0.15">
      <c r="B34" s="162">
        <v>44039</v>
      </c>
      <c r="C34" s="261"/>
      <c r="D34" s="261"/>
      <c r="E34" s="261"/>
      <c r="F34" s="238"/>
      <c r="G34" s="237"/>
      <c r="H34" s="218"/>
      <c r="I34" s="214">
        <f t="shared" si="0"/>
        <v>0</v>
      </c>
      <c r="J34" s="321">
        <f t="shared" si="2"/>
        <v>0</v>
      </c>
      <c r="K34" s="286">
        <f t="shared" si="1"/>
        <v>0</v>
      </c>
    </row>
    <row r="35" spans="2:11" ht="20" x14ac:dyDescent="0.15">
      <c r="B35" s="162">
        <v>44040</v>
      </c>
      <c r="C35" s="261"/>
      <c r="D35" s="261"/>
      <c r="E35" s="261"/>
      <c r="F35" s="238"/>
      <c r="G35" s="237"/>
      <c r="H35" s="218"/>
      <c r="I35" s="214">
        <f t="shared" si="0"/>
        <v>0</v>
      </c>
      <c r="J35" s="321">
        <f t="shared" si="2"/>
        <v>0</v>
      </c>
      <c r="K35" s="286">
        <f t="shared" si="1"/>
        <v>0</v>
      </c>
    </row>
    <row r="36" spans="2:11" ht="20" x14ac:dyDescent="0.15">
      <c r="B36" s="162">
        <v>44041</v>
      </c>
      <c r="C36" s="261"/>
      <c r="D36" s="261"/>
      <c r="E36" s="261"/>
      <c r="F36" s="238"/>
      <c r="G36" s="237"/>
      <c r="H36" s="218"/>
      <c r="I36" s="214">
        <f t="shared" si="0"/>
        <v>0</v>
      </c>
      <c r="J36" s="321">
        <f t="shared" si="2"/>
        <v>0</v>
      </c>
      <c r="K36" s="286">
        <f t="shared" si="1"/>
        <v>0</v>
      </c>
    </row>
    <row r="37" spans="2:11" ht="20" x14ac:dyDescent="0.15">
      <c r="B37" s="162">
        <v>44042</v>
      </c>
      <c r="C37" s="282"/>
      <c r="D37" s="282"/>
      <c r="E37" s="282"/>
      <c r="F37" s="272"/>
      <c r="G37" s="271"/>
      <c r="H37" s="281"/>
      <c r="I37" s="252">
        <f t="shared" si="0"/>
        <v>0</v>
      </c>
      <c r="J37" s="321">
        <f t="shared" si="2"/>
        <v>0</v>
      </c>
      <c r="K37" s="291">
        <f t="shared" si="1"/>
        <v>0</v>
      </c>
    </row>
    <row r="38" spans="2:11" ht="21" thickBot="1" x14ac:dyDescent="0.2">
      <c r="B38" s="280">
        <v>44043</v>
      </c>
      <c r="C38" s="279"/>
      <c r="D38" s="279"/>
      <c r="E38" s="279"/>
      <c r="F38" s="259"/>
      <c r="G38" s="270"/>
      <c r="H38" s="255"/>
      <c r="I38" s="210">
        <f t="shared" si="0"/>
        <v>0</v>
      </c>
      <c r="J38" s="322">
        <f t="shared" si="2"/>
        <v>0</v>
      </c>
      <c r="K38" s="294">
        <f t="shared" si="1"/>
        <v>0</v>
      </c>
    </row>
    <row r="39" spans="2:11" ht="20.25" customHeight="1" thickTop="1" x14ac:dyDescent="0.15"/>
  </sheetData>
  <sheetProtection formatColumns="0"/>
  <mergeCells count="11">
    <mergeCell ref="I4:I5"/>
    <mergeCell ref="J4:K4"/>
    <mergeCell ref="J5:K5"/>
    <mergeCell ref="J6:K6"/>
    <mergeCell ref="B1:I1"/>
    <mergeCell ref="J1:K1"/>
    <mergeCell ref="H2:H3"/>
    <mergeCell ref="I2:I3"/>
    <mergeCell ref="J2:K2"/>
    <mergeCell ref="C3:E3"/>
    <mergeCell ref="J3:K3"/>
  </mergeCells>
  <dataValidations count="19">
    <dataValidation allowBlank="1" showInputMessage="1" showErrorMessage="1" prompt="adsfa" sqref="H2" xr:uid="{00000000-0002-0000-1700-000000000000}"/>
    <dataValidation allowBlank="1" showInputMessage="1" showErrorMessage="1" prompt="Total Assignable Hours Worked to date are automatically calculated in cell below" sqref="I4 E5" xr:uid="{00000000-0002-0000-1700-000001000000}"/>
    <dataValidation allowBlank="1" showInputMessage="1" showErrorMessage="1" prompt="Total Assignable Hours Worked to date automatically calculated in this cell." sqref="E6 I6" xr:uid="{00000000-0002-0000-1700-000002000000}"/>
    <dataValidation allowBlank="1" showInputMessage="1" showErrorMessage="1" prompt="Assigned Hours Worked are automatically calculated in this column under this heading." sqref="J7:K7" xr:uid="{00000000-0002-0000-1700-000003000000}"/>
    <dataValidation allowBlank="1" showInputMessage="1" showErrorMessage="1" prompt="Enter Assigned Time After School in this column under this heading." sqref="H7 I8:I34" xr:uid="{00000000-0002-0000-1700-000004000000}"/>
    <dataValidation allowBlank="1" showInputMessage="1" showErrorMessage="1" prompt="Enter Date in this column under this heading. Use heading filters to find specific entries" sqref="B7" xr:uid="{00000000-0002-0000-1700-000005000000}"/>
    <dataValidation allowBlank="1" showInputMessage="1" showErrorMessage="1" prompt="Total Hours Worked are automatically calculated in this cell" sqref="C6:D6" xr:uid="{00000000-0002-0000-1700-000006000000}"/>
    <dataValidation allowBlank="1" showInputMessage="1" showErrorMessage="1" prompt="Enter Total Work Week Hours in this cell" sqref="B6" xr:uid="{00000000-0002-0000-1700-000007000000}"/>
    <dataValidation allowBlank="1" showInputMessage="1" showErrorMessage="1" prompt="Regular Hours are automatically calculated in cell below" sqref="C5" xr:uid="{00000000-0002-0000-1700-000008000000}"/>
    <dataValidation allowBlank="1" showInputMessage="1" showErrorMessage="1" prompt="Total Assignable Hours Worked are automatically calculated in cell below" sqref="D5" xr:uid="{00000000-0002-0000-1700-000009000000}"/>
    <dataValidation allowBlank="1" showInputMessage="1" showErrorMessage="1" prompt="Enter Total Assignable Hours in cell below" sqref="B5" xr:uid="{00000000-0002-0000-1700-00000A000000}"/>
    <dataValidation allowBlank="1" showInputMessage="1" showErrorMessage="1" prompt="Enter School Name in this cell" sqref="C3" xr:uid="{00000000-0002-0000-1700-00000B000000}"/>
    <dataValidation allowBlank="1" showInputMessage="1" showErrorMessage="1" prompt="Enter School Name in cell to the right" sqref="B3" xr:uid="{00000000-0002-0000-1700-00000C000000}"/>
    <dataValidation allowBlank="1" showInputMessage="1" showErrorMessage="1" prompt="Enter Teacher's FTE in this cell" sqref="D2" xr:uid="{00000000-0002-0000-1700-00000D000000}"/>
    <dataValidation allowBlank="1" showInputMessage="1" showErrorMessage="1" prompt="Enter Teacher Name in this cell" sqref="C2" xr:uid="{00000000-0002-0000-1700-00000E000000}"/>
    <dataValidation allowBlank="1" showInputMessage="1" showErrorMessage="1" prompt="Enter Teacher Name and FTE in cells to the right" sqref="B2" xr:uid="{00000000-0002-0000-1700-00000F000000}"/>
    <dataValidation allowBlank="1" showInputMessage="1" showErrorMessage="1" prompt="Enter Teacher and School details in cells below" sqref="B1" xr:uid="{00000000-0002-0000-1700-000010000000}"/>
    <dataValidation allowBlank="1" showInputMessage="1" showErrorMessage="1" prompt="Use this worksheet to track hours worked in a work week. Enter Date and Times in TimeSheet table. Total Hours, Regular Hours and Overtime Hours are automatically calculated" sqref="A1" xr:uid="{00000000-0002-0000-1700-000011000000}"/>
    <dataValidation allowBlank="1" showErrorMessage="1" sqref="I35:I38 F5:G6 I2 F2:G3 H31 L1:L6 M10:Q37 R7:XFD37 P7:Q9 L38:XFD1048576 P1:XFD6 M5:N7 J8:L37 O3:O7 N1:O2 J38:K38 B39:K1048576 H17 H24 A2:A1048576 H10 B8:F38" xr:uid="{00000000-0002-0000-1700-000012000000}"/>
  </dataValidations>
  <hyperlinks>
    <hyperlink ref="I2" location="Summary!A1" display="Summary!A1" xr:uid="{00000000-0004-0000-1700-000000000000}"/>
    <hyperlink ref="I2:I3" location="'Hours Summary'!A1" display="Return to Main" xr:uid="{00000000-0004-0000-1700-000001000000}"/>
    <hyperlink ref="J2" location="'Mon-Day 1-S1'!Print_Titles" display="MON | Day 1 - Sem 1" xr:uid="{00000000-0004-0000-1700-000002000000}"/>
    <hyperlink ref="J3" location="'Tue-Day 2-S1'!Print_Titles" display="TUE | Day 2 - Sem 1" xr:uid="{00000000-0004-0000-1700-000003000000}"/>
    <hyperlink ref="J4" location="'Wed-Day 3-S1'!Print_Titles" display="WED | Day 3 - Sem 1" xr:uid="{00000000-0004-0000-1700-000004000000}"/>
    <hyperlink ref="J5" location="'Thu-Day 4-S1'!Print_Titles" display="THU | Day 4 - Sem 1" xr:uid="{00000000-0004-0000-1700-000005000000}"/>
    <hyperlink ref="J6" location="'Fri-Day 5-S1'!Print_Titles" display="FRI | Day 5 - Sem 1" xr:uid="{00000000-0004-0000-1700-000006000000}"/>
    <hyperlink ref="M2" location="'Day 6'!A1" display="Day 6 - Sem 1" xr:uid="{00000000-0004-0000-1700-000007000000}"/>
    <hyperlink ref="M3" location="'Early Dismissal 1'!A1" display="Early Out 1 - Sem 1" xr:uid="{00000000-0004-0000-1700-000008000000}"/>
    <hyperlink ref="M4" location="'Early Dismissal 2'!A1" display="Early Out 2 - Sem 1" xr:uid="{00000000-0004-0000-1700-000009000000}"/>
    <hyperlink ref="J2:K2" location="'Mon-Day 1'!A1" display="MON | Day 1 - Sem 1" xr:uid="{00000000-0004-0000-1700-00000A000000}"/>
    <hyperlink ref="J3:K3" location="'Tue-Day 2'!A1" display="TUE | Day 2 - Sem 1" xr:uid="{00000000-0004-0000-1700-00000B000000}"/>
    <hyperlink ref="J4:K4" location="'Wed-Day 3'!A1" display="WED | Day 3 - Sem 1" xr:uid="{00000000-0004-0000-1700-00000C000000}"/>
    <hyperlink ref="J5:K5" location="'Thu-Day 4'!A1" display="THU | Day 4 - Sem 1" xr:uid="{00000000-0004-0000-1700-00000D000000}"/>
    <hyperlink ref="J6:K6" location="'Fri-Day 5'!A1" display="FRI | Day 5 - Sem 1" xr:uid="{00000000-0004-0000-1700-00000E000000}"/>
  </hyperlinks>
  <printOptions horizontalCentered="1"/>
  <pageMargins left="0.25" right="0.25" top="0.75" bottom="0.75" header="0.3" footer="0.3"/>
  <pageSetup scale="56" fitToHeight="0" orientation="landscape" r:id="rId1"/>
  <headerFooter differentFirst="1">
    <oddFooter>Page &amp;P of &amp;N</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lorScale" priority="1" id="{1FE6F28A-DBE9-4059-9CA5-A22B88B2B96E}">
            <x14:colorScale>
              <x14:cfvo type="formula">
                <xm:f>August!$B$6*0.5</xm:f>
              </x14:cfvo>
              <x14:cfvo type="formula">
                <xm:f>August!$B$6*0.67</xm:f>
              </x14:cfvo>
              <x14:cfvo type="formula">
                <xm:f>August!$B$6*0.83</xm:f>
              </x14:cfvo>
              <x14:color rgb="FF00B050"/>
              <x14:color rgb="FFFFEB84"/>
              <x14:color rgb="FFFF0000"/>
            </x14:colorScale>
          </x14:cfRule>
          <xm:sqref>E6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autoPageBreaks="0" fitToPage="1"/>
  </sheetPr>
  <dimension ref="B1:K40"/>
  <sheetViews>
    <sheetView showGridLines="0" zoomScale="80" zoomScaleNormal="80" workbookViewId="0">
      <pane xSplit="8" ySplit="3" topLeftCell="I25" activePane="bottomRight" state="frozen"/>
      <selection pane="topRight" activeCell="H1" sqref="H1"/>
      <selection pane="bottomLeft" activeCell="A4" sqref="A4"/>
      <selection pane="bottomRight" activeCell="C4" sqref="C4:D38"/>
    </sheetView>
  </sheetViews>
  <sheetFormatPr baseColWidth="10" defaultColWidth="8.83203125" defaultRowHeight="25.5" customHeight="1" thickBottom="1" x14ac:dyDescent="0.2"/>
  <cols>
    <col min="1" max="1" width="2.1640625" customWidth="1"/>
    <col min="2" max="2" width="22.1640625" customWidth="1"/>
    <col min="3" max="3" width="13.83203125" customWidth="1"/>
    <col min="4" max="5" width="18" customWidth="1"/>
    <col min="6" max="6" width="16.83203125" customWidth="1"/>
    <col min="7" max="7" width="10.83203125" customWidth="1"/>
    <col min="8" max="8" width="12" customWidth="1"/>
    <col min="9" max="9" width="14.1640625" customWidth="1"/>
    <col min="10" max="10" width="18.83203125" customWidth="1"/>
    <col min="11" max="11" width="2.1640625" customWidth="1"/>
  </cols>
  <sheetData>
    <row r="1" spans="2:11" ht="62.25" customHeight="1" thickBot="1" x14ac:dyDescent="0.4">
      <c r="B1" s="37" t="s">
        <v>26</v>
      </c>
      <c r="C1" s="1"/>
      <c r="E1" s="32" t="s">
        <v>64</v>
      </c>
      <c r="F1" s="33">
        <f>C2+F2</f>
        <v>0</v>
      </c>
      <c r="G1" s="419" t="s">
        <v>22</v>
      </c>
      <c r="H1" s="420"/>
      <c r="I1" s="91"/>
    </row>
    <row r="2" spans="2:11" ht="70.5" customHeight="1" thickBot="1" x14ac:dyDescent="0.25">
      <c r="B2" s="23" t="s">
        <v>52</v>
      </c>
      <c r="C2" s="26">
        <f>C40</f>
        <v>0</v>
      </c>
      <c r="D2" s="24" t="s">
        <v>19</v>
      </c>
      <c r="E2" s="25" t="s">
        <v>53</v>
      </c>
      <c r="F2" s="27">
        <f>E40</f>
        <v>0</v>
      </c>
      <c r="G2" s="417" t="s">
        <v>19</v>
      </c>
      <c r="H2" s="418"/>
      <c r="I2" s="8"/>
      <c r="J2" s="3"/>
    </row>
    <row r="3" spans="2:11" ht="32.25" customHeight="1" thickBot="1" x14ac:dyDescent="0.25">
      <c r="B3" s="28" t="s">
        <v>3</v>
      </c>
      <c r="C3" s="35" t="s">
        <v>1</v>
      </c>
      <c r="D3" s="35" t="s">
        <v>2</v>
      </c>
      <c r="E3" s="35" t="s">
        <v>17</v>
      </c>
      <c r="F3" s="83" t="s">
        <v>33</v>
      </c>
      <c r="G3" s="36" t="s">
        <v>97</v>
      </c>
      <c r="H3" s="99" t="s">
        <v>61</v>
      </c>
      <c r="I3" s="2"/>
      <c r="J3" s="3"/>
    </row>
    <row r="4" spans="2:11" ht="25.5" customHeight="1" thickBot="1" x14ac:dyDescent="0.2">
      <c r="B4" s="85" t="str">
        <f>'Mon-Day 1'!B4</f>
        <v>AM Supervision</v>
      </c>
      <c r="C4" s="67"/>
      <c r="D4" s="67"/>
      <c r="E4" s="72">
        <f t="shared" ref="E4:E13" si="0">IFERROR((D4-C4)*24*60,0)</f>
        <v>0</v>
      </c>
      <c r="F4" s="76"/>
      <c r="G4" s="76"/>
      <c r="H4" s="100"/>
      <c r="I4" s="4"/>
      <c r="J4" s="5"/>
      <c r="K4" t="s">
        <v>0</v>
      </c>
    </row>
    <row r="5" spans="2:11" ht="25.5" customHeight="1" thickBot="1" x14ac:dyDescent="0.2">
      <c r="B5" s="85" t="str">
        <f>'Mon-Day 1'!B5</f>
        <v>Morning Prayer</v>
      </c>
      <c r="C5" s="68"/>
      <c r="D5" s="68"/>
      <c r="E5" s="72">
        <f t="shared" si="0"/>
        <v>0</v>
      </c>
      <c r="F5" s="76"/>
      <c r="G5" s="76"/>
      <c r="H5" s="100"/>
      <c r="I5" s="6"/>
      <c r="J5" s="6"/>
      <c r="K5" t="s">
        <v>0</v>
      </c>
    </row>
    <row r="6" spans="2:11" ht="25.5" customHeight="1" thickBot="1" x14ac:dyDescent="0.2">
      <c r="B6" s="90" t="str">
        <f>'Mon-Day 1'!B6</f>
        <v>Block 1</v>
      </c>
      <c r="C6" s="66"/>
      <c r="D6" s="66"/>
      <c r="E6" s="71">
        <f t="shared" si="0"/>
        <v>0</v>
      </c>
      <c r="F6" s="77">
        <f>E6</f>
        <v>0</v>
      </c>
      <c r="G6" s="94"/>
      <c r="H6" s="101"/>
      <c r="I6" s="7"/>
      <c r="J6" s="7"/>
    </row>
    <row r="7" spans="2:11" ht="25.5" customHeight="1" thickBot="1" x14ac:dyDescent="0.2">
      <c r="B7" s="85" t="str">
        <f>'Mon-Day 1'!B7</f>
        <v>Transition/Break</v>
      </c>
      <c r="C7" s="68"/>
      <c r="D7" s="68"/>
      <c r="E7" s="72">
        <f t="shared" si="0"/>
        <v>0</v>
      </c>
      <c r="F7" s="76"/>
      <c r="G7" s="76"/>
      <c r="H7" s="100"/>
      <c r="I7" s="7"/>
      <c r="J7" s="7"/>
    </row>
    <row r="8" spans="2:11" ht="25.5" customHeight="1" thickBot="1" x14ac:dyDescent="0.2">
      <c r="B8" s="90" t="str">
        <f>'Mon-Day 1'!B8</f>
        <v>Block 2</v>
      </c>
      <c r="C8" s="66"/>
      <c r="D8" s="66"/>
      <c r="E8" s="71">
        <f t="shared" si="0"/>
        <v>0</v>
      </c>
      <c r="F8" s="77">
        <f>E8</f>
        <v>0</v>
      </c>
      <c r="G8" s="94"/>
      <c r="H8" s="101"/>
      <c r="I8" s="7"/>
      <c r="J8" s="7"/>
    </row>
    <row r="9" spans="2:11" ht="25.5" customHeight="1" thickBot="1" x14ac:dyDescent="0.2">
      <c r="B9" s="85" t="str">
        <f>'Mon-Day 1'!B9</f>
        <v>Transition/Break</v>
      </c>
      <c r="C9" s="68"/>
      <c r="D9" s="68"/>
      <c r="E9" s="72">
        <f t="shared" si="0"/>
        <v>0</v>
      </c>
      <c r="F9" s="76"/>
      <c r="G9" s="76"/>
      <c r="H9" s="100"/>
      <c r="I9" s="7"/>
      <c r="J9" s="7"/>
    </row>
    <row r="10" spans="2:11" ht="25.5" customHeight="1" thickBot="1" x14ac:dyDescent="0.2">
      <c r="B10" s="90" t="str">
        <f>'Mon-Day 1'!B10</f>
        <v>Block 3</v>
      </c>
      <c r="C10" s="66"/>
      <c r="D10" s="66"/>
      <c r="E10" s="71">
        <f t="shared" si="0"/>
        <v>0</v>
      </c>
      <c r="F10" s="77">
        <f>E10</f>
        <v>0</v>
      </c>
      <c r="G10" s="94"/>
      <c r="H10" s="101"/>
      <c r="I10" s="7"/>
      <c r="J10" s="7"/>
    </row>
    <row r="11" spans="2:11" ht="25.5" customHeight="1" thickBot="1" x14ac:dyDescent="0.2">
      <c r="B11" s="85" t="str">
        <f>'Mon-Day 1'!B11</f>
        <v>Transition/Break</v>
      </c>
      <c r="C11" s="68"/>
      <c r="D11" s="68"/>
      <c r="E11" s="72">
        <f t="shared" si="0"/>
        <v>0</v>
      </c>
      <c r="F11" s="76"/>
      <c r="G11" s="76"/>
      <c r="H11" s="100"/>
      <c r="I11" s="7"/>
      <c r="J11" s="7"/>
    </row>
    <row r="12" spans="2:11" ht="36" customHeight="1" thickBot="1" x14ac:dyDescent="0.2">
      <c r="B12" s="85" t="str">
        <f>'Mon-Day 1'!B12</f>
        <v>Recess Supervision</v>
      </c>
      <c r="C12" s="68"/>
      <c r="D12" s="68"/>
      <c r="E12" s="72">
        <f t="shared" si="0"/>
        <v>0</v>
      </c>
      <c r="F12" s="76"/>
      <c r="G12" s="76"/>
      <c r="H12" s="100"/>
      <c r="I12" s="7"/>
      <c r="J12" s="7"/>
    </row>
    <row r="13" spans="2:11" ht="25.5" customHeight="1" thickBot="1" x14ac:dyDescent="0.2">
      <c r="B13" s="85" t="str">
        <f>'Mon-Day 1'!B13</f>
        <v>Transition/Break</v>
      </c>
      <c r="C13" s="68"/>
      <c r="D13" s="68"/>
      <c r="E13" s="72">
        <f t="shared" si="0"/>
        <v>0</v>
      </c>
      <c r="F13" s="76"/>
      <c r="G13" s="76"/>
      <c r="H13" s="100"/>
      <c r="I13" s="7"/>
      <c r="J13" s="7"/>
    </row>
    <row r="14" spans="2:11" ht="25.5" customHeight="1" thickBot="1" x14ac:dyDescent="0.2">
      <c r="B14" s="90" t="str">
        <f>'Mon-Day 1'!B14</f>
        <v>Block 4</v>
      </c>
      <c r="C14" s="66"/>
      <c r="D14" s="66"/>
      <c r="E14" s="71">
        <f>IFERROR((D14-C14)*24*60,0)</f>
        <v>0</v>
      </c>
      <c r="F14" s="77">
        <f>E14</f>
        <v>0</v>
      </c>
      <c r="G14" s="94"/>
      <c r="H14" s="101"/>
      <c r="I14" s="7"/>
      <c r="J14" s="7"/>
    </row>
    <row r="15" spans="2:11" ht="25.5" customHeight="1" thickBot="1" x14ac:dyDescent="0.2">
      <c r="B15" s="85" t="str">
        <f>'Mon-Day 1'!B15</f>
        <v>Transition/Break</v>
      </c>
      <c r="C15" s="68"/>
      <c r="D15" s="68"/>
      <c r="E15" s="72">
        <f>IFERROR((D15-C15)*24*60,0)</f>
        <v>0</v>
      </c>
      <c r="F15" s="76"/>
      <c r="G15" s="76"/>
      <c r="H15" s="100"/>
      <c r="I15" s="7"/>
      <c r="J15" s="7"/>
    </row>
    <row r="16" spans="2:11" ht="25.5" customHeight="1" thickBot="1" x14ac:dyDescent="0.2">
      <c r="B16" s="90" t="str">
        <f>'Mon-Day 1'!B16</f>
        <v>Block 5</v>
      </c>
      <c r="C16" s="66"/>
      <c r="D16" s="66"/>
      <c r="E16" s="71">
        <f>IFERROR((D16-C16)*24*60,0)</f>
        <v>0</v>
      </c>
      <c r="F16" s="77">
        <f>E16</f>
        <v>0</v>
      </c>
      <c r="G16" s="94"/>
      <c r="H16" s="101"/>
      <c r="I16" s="7"/>
      <c r="J16" s="7"/>
    </row>
    <row r="17" spans="2:10" ht="25.5" customHeight="1" thickBot="1" x14ac:dyDescent="0.2">
      <c r="B17" s="85" t="str">
        <f>'Mon-Day 1'!B17</f>
        <v>Transition/Break</v>
      </c>
      <c r="C17" s="68"/>
      <c r="D17" s="68"/>
      <c r="E17" s="72">
        <f t="shared" ref="E17:E37" si="1">IFERROR((D17-C17)*24*60,0)</f>
        <v>0</v>
      </c>
      <c r="F17" s="76"/>
      <c r="G17" s="76"/>
      <c r="H17" s="100"/>
      <c r="I17" s="7"/>
      <c r="J17" s="7"/>
    </row>
    <row r="18" spans="2:10" ht="25.5" customHeight="1" thickBot="1" x14ac:dyDescent="0.2">
      <c r="B18" s="85" t="str">
        <f>'Mon-Day 1'!B18</f>
        <v>Lunch Supervision</v>
      </c>
      <c r="C18" s="68"/>
      <c r="D18" s="68"/>
      <c r="E18" s="72">
        <f t="shared" si="1"/>
        <v>0</v>
      </c>
      <c r="F18" s="76"/>
      <c r="G18" s="76"/>
      <c r="H18" s="100"/>
    </row>
    <row r="19" spans="2:10" ht="36" customHeight="1" thickBot="1" x14ac:dyDescent="0.2">
      <c r="B19" s="85" t="str">
        <f>'Mon-Day 1'!B19</f>
        <v>Lunch Recess Supervision</v>
      </c>
      <c r="C19" s="68"/>
      <c r="D19" s="68"/>
      <c r="E19" s="72">
        <f t="shared" si="1"/>
        <v>0</v>
      </c>
      <c r="F19" s="76"/>
      <c r="G19" s="76"/>
      <c r="H19" s="100"/>
    </row>
    <row r="20" spans="2:10" ht="25.5" customHeight="1" thickBot="1" x14ac:dyDescent="0.2">
      <c r="B20" s="85" t="str">
        <f>'Mon-Day 1'!B20</f>
        <v>Transition/Break</v>
      </c>
      <c r="C20" s="68"/>
      <c r="D20" s="68"/>
      <c r="E20" s="72">
        <f t="shared" si="1"/>
        <v>0</v>
      </c>
      <c r="F20" s="76"/>
      <c r="G20" s="76"/>
      <c r="H20" s="100"/>
    </row>
    <row r="21" spans="2:10" ht="25.5" customHeight="1" thickBot="1" x14ac:dyDescent="0.2">
      <c r="B21" s="90" t="str">
        <f>'Mon-Day 1'!B21</f>
        <v>Block 6</v>
      </c>
      <c r="C21" s="66"/>
      <c r="D21" s="66"/>
      <c r="E21" s="71">
        <f t="shared" si="1"/>
        <v>0</v>
      </c>
      <c r="F21" s="77">
        <f>E21</f>
        <v>0</v>
      </c>
      <c r="G21" s="94"/>
      <c r="H21" s="101"/>
    </row>
    <row r="22" spans="2:10" ht="25.5" customHeight="1" thickBot="1" x14ac:dyDescent="0.2">
      <c r="B22" s="85" t="str">
        <f>'Mon-Day 1'!B22</f>
        <v>Transition/Break</v>
      </c>
      <c r="C22" s="68"/>
      <c r="D22" s="68"/>
      <c r="E22" s="72">
        <f t="shared" si="1"/>
        <v>0</v>
      </c>
      <c r="F22" s="76"/>
      <c r="G22" s="76"/>
      <c r="H22" s="100"/>
    </row>
    <row r="23" spans="2:10" ht="29.25" customHeight="1" thickBot="1" x14ac:dyDescent="0.2">
      <c r="B23" s="85" t="str">
        <f>'Mon-Day 1'!B23</f>
        <v>Lunch Supervision</v>
      </c>
      <c r="C23" s="68"/>
      <c r="D23" s="68"/>
      <c r="E23" s="72">
        <f t="shared" si="1"/>
        <v>0</v>
      </c>
      <c r="F23" s="76"/>
      <c r="G23" s="76"/>
      <c r="H23" s="100"/>
    </row>
    <row r="24" spans="2:10" ht="32.25" customHeight="1" thickBot="1" x14ac:dyDescent="0.2">
      <c r="B24" s="85" t="str">
        <f>'Mon-Day 1'!B24</f>
        <v>Lunch Recess Supervision</v>
      </c>
      <c r="C24" s="68"/>
      <c r="D24" s="68"/>
      <c r="E24" s="72">
        <f t="shared" si="1"/>
        <v>0</v>
      </c>
      <c r="F24" s="76"/>
      <c r="G24" s="76"/>
      <c r="H24" s="100"/>
    </row>
    <row r="25" spans="2:10" ht="25.5" customHeight="1" thickBot="1" x14ac:dyDescent="0.2">
      <c r="B25" s="85" t="str">
        <f>'Mon-Day 1'!B25</f>
        <v>Transition/Break</v>
      </c>
      <c r="C25" s="68"/>
      <c r="D25" s="68"/>
      <c r="E25" s="72">
        <f t="shared" si="1"/>
        <v>0</v>
      </c>
      <c r="F25" s="76"/>
      <c r="G25" s="76"/>
      <c r="H25" s="100"/>
    </row>
    <row r="26" spans="2:10" ht="25.5" customHeight="1" thickBot="1" x14ac:dyDescent="0.2">
      <c r="B26" s="90" t="str">
        <f>'Mon-Day 1'!B26</f>
        <v>Block 7</v>
      </c>
      <c r="C26" s="66"/>
      <c r="D26" s="66"/>
      <c r="E26" s="71">
        <f t="shared" si="1"/>
        <v>0</v>
      </c>
      <c r="F26" s="77">
        <f>E26</f>
        <v>0</v>
      </c>
      <c r="G26" s="94"/>
      <c r="H26" s="101"/>
    </row>
    <row r="27" spans="2:10" ht="25.5" customHeight="1" thickBot="1" x14ac:dyDescent="0.2">
      <c r="B27" s="85" t="str">
        <f>'Mon-Day 1'!B27</f>
        <v>Transition/Break</v>
      </c>
      <c r="C27" s="68"/>
      <c r="D27" s="68"/>
      <c r="E27" s="72">
        <f t="shared" si="1"/>
        <v>0</v>
      </c>
      <c r="F27" s="76"/>
      <c r="G27" s="76"/>
      <c r="H27" s="100"/>
    </row>
    <row r="28" spans="2:10" ht="32.25" customHeight="1" thickBot="1" x14ac:dyDescent="0.2">
      <c r="B28" s="85" t="str">
        <f>'Mon-Day 1'!B28</f>
        <v>PM Recess Supervision</v>
      </c>
      <c r="C28" s="68"/>
      <c r="D28" s="68"/>
      <c r="E28" s="72">
        <f t="shared" si="1"/>
        <v>0</v>
      </c>
      <c r="F28" s="76"/>
      <c r="G28" s="76"/>
      <c r="H28" s="100"/>
    </row>
    <row r="29" spans="2:10" ht="25.5" customHeight="1" thickBot="1" x14ac:dyDescent="0.2">
      <c r="B29" s="85" t="str">
        <f>'Mon-Day 1'!B29</f>
        <v>Transition/Break</v>
      </c>
      <c r="C29" s="68"/>
      <c r="D29" s="68"/>
      <c r="E29" s="72">
        <f t="shared" si="1"/>
        <v>0</v>
      </c>
      <c r="F29" s="76"/>
      <c r="G29" s="76"/>
      <c r="H29" s="100"/>
    </row>
    <row r="30" spans="2:10" ht="28.5" customHeight="1" thickBot="1" x14ac:dyDescent="0.2">
      <c r="B30" s="90" t="str">
        <f>'Mon-Day 1'!B30</f>
        <v>Block 8</v>
      </c>
      <c r="C30" s="66"/>
      <c r="D30" s="66"/>
      <c r="E30" s="71">
        <f t="shared" si="1"/>
        <v>0</v>
      </c>
      <c r="F30" s="77">
        <f>E30</f>
        <v>0</v>
      </c>
      <c r="G30" s="94"/>
      <c r="H30" s="101"/>
    </row>
    <row r="31" spans="2:10" ht="25.5" customHeight="1" thickBot="1" x14ac:dyDescent="0.2">
      <c r="B31" s="85" t="str">
        <f>'Mon-Day 1'!B31</f>
        <v>Transition/Break</v>
      </c>
      <c r="C31" s="68"/>
      <c r="D31" s="68"/>
      <c r="E31" s="72">
        <f t="shared" si="1"/>
        <v>0</v>
      </c>
      <c r="F31" s="76"/>
      <c r="G31" s="76"/>
      <c r="H31" s="100"/>
    </row>
    <row r="32" spans="2:10" ht="25.5" customHeight="1" thickBot="1" x14ac:dyDescent="0.2">
      <c r="B32" s="90" t="str">
        <f>'Mon-Day 1'!B32</f>
        <v>Block 9</v>
      </c>
      <c r="C32" s="66"/>
      <c r="D32" s="66"/>
      <c r="E32" s="71">
        <f t="shared" si="1"/>
        <v>0</v>
      </c>
      <c r="F32" s="77">
        <f>E32</f>
        <v>0</v>
      </c>
      <c r="G32" s="94"/>
      <c r="H32" s="101"/>
    </row>
    <row r="33" spans="2:10" ht="25.5" customHeight="1" thickBot="1" x14ac:dyDescent="0.2">
      <c r="B33" s="85" t="str">
        <f>'Mon-Day 1'!B33</f>
        <v>Transition/Break</v>
      </c>
      <c r="C33" s="68"/>
      <c r="D33" s="68"/>
      <c r="E33" s="72">
        <f t="shared" si="1"/>
        <v>0</v>
      </c>
      <c r="F33" s="76"/>
      <c r="G33" s="76"/>
      <c r="H33" s="100"/>
    </row>
    <row r="34" spans="2:10" ht="25.5" customHeight="1" thickBot="1" x14ac:dyDescent="0.2">
      <c r="B34" s="90" t="str">
        <f>'Mon-Day 1'!B34</f>
        <v>Block 10</v>
      </c>
      <c r="C34" s="66"/>
      <c r="D34" s="66"/>
      <c r="E34" s="71">
        <f t="shared" si="1"/>
        <v>0</v>
      </c>
      <c r="F34" s="77">
        <f>E34</f>
        <v>0</v>
      </c>
      <c r="G34" s="94"/>
      <c r="H34" s="101"/>
    </row>
    <row r="35" spans="2:10" ht="25.5" customHeight="1" thickBot="1" x14ac:dyDescent="0.2">
      <c r="B35" s="85" t="str">
        <f>'Mon-Day 1'!B35</f>
        <v>Transition/Break</v>
      </c>
      <c r="C35" s="68"/>
      <c r="D35" s="68"/>
      <c r="E35" s="72">
        <f t="shared" si="1"/>
        <v>0</v>
      </c>
      <c r="F35" s="76"/>
      <c r="G35" s="76"/>
      <c r="H35" s="100"/>
      <c r="I35" s="7"/>
      <c r="J35" s="7"/>
    </row>
    <row r="36" spans="2:10" ht="33" customHeight="1" thickBot="1" x14ac:dyDescent="0.2">
      <c r="B36" s="90" t="str">
        <f>'Mon-Day 1'!B36</f>
        <v>Block 11</v>
      </c>
      <c r="C36" s="66"/>
      <c r="D36" s="66"/>
      <c r="E36" s="71">
        <f t="shared" si="1"/>
        <v>0</v>
      </c>
      <c r="F36" s="77">
        <f>E36</f>
        <v>0</v>
      </c>
      <c r="G36" s="94"/>
      <c r="H36" s="101"/>
      <c r="I36" s="7"/>
      <c r="J36" s="7"/>
    </row>
    <row r="37" spans="2:10" ht="27.75" customHeight="1" thickBot="1" x14ac:dyDescent="0.2">
      <c r="B37" s="85" t="str">
        <f>'Mon-Day 1'!B37</f>
        <v>Transition/Break</v>
      </c>
      <c r="C37" s="68"/>
      <c r="D37" s="68"/>
      <c r="E37" s="72">
        <f t="shared" si="1"/>
        <v>0</v>
      </c>
      <c r="F37" s="76"/>
      <c r="G37" s="76"/>
      <c r="H37" s="100"/>
      <c r="I37" s="7"/>
      <c r="J37" s="7"/>
    </row>
    <row r="38" spans="2:10" ht="52.5" customHeight="1" thickBot="1" x14ac:dyDescent="0.2">
      <c r="B38" s="88" t="str">
        <f>'Mon-Day 1'!B38</f>
        <v>After School Supervision</v>
      </c>
      <c r="C38" s="69"/>
      <c r="D38" s="69"/>
      <c r="E38" s="73">
        <f>IFERROR((D38-C38)*24*60,0)</f>
        <v>0</v>
      </c>
      <c r="F38" s="95"/>
      <c r="G38" s="95"/>
      <c r="H38" s="102"/>
    </row>
    <row r="39" spans="2:10" ht="25.5" customHeight="1" thickTop="1" thickBot="1" x14ac:dyDescent="0.2">
      <c r="B39" s="89"/>
      <c r="C39" s="30"/>
      <c r="D39" s="31"/>
      <c r="E39" s="70"/>
      <c r="F39" s="65">
        <f>F6+F8+F10+F14+F16+F21+F26+F30+F32+F34+F36</f>
        <v>0</v>
      </c>
      <c r="G39" s="96">
        <f>G6+G8+G10+G14+G16+G21+G26+G30+G32+G34+G36</f>
        <v>0</v>
      </c>
      <c r="H39" s="75">
        <f>H4+H5+H7+H9+H11+H12+H13+H15+H17+H18+H19+H20+H22+H23+H24+H25+H27+H28+H29+H31+H33+H35+H38+H37</f>
        <v>0</v>
      </c>
    </row>
    <row r="40" spans="2:10" ht="47.25" customHeight="1" thickBot="1" x14ac:dyDescent="0.2">
      <c r="B40" s="29" t="s">
        <v>62</v>
      </c>
      <c r="C40" s="65">
        <f>F39</f>
        <v>0</v>
      </c>
      <c r="D40" s="22" t="s">
        <v>63</v>
      </c>
      <c r="E40" s="75">
        <f>G39+H39</f>
        <v>0</v>
      </c>
      <c r="F40" s="76"/>
      <c r="G40" s="76"/>
      <c r="H40" s="76"/>
    </row>
  </sheetData>
  <mergeCells count="2">
    <mergeCell ref="G1:H1"/>
    <mergeCell ref="G2:H2"/>
  </mergeCells>
  <dataValidations count="4">
    <dataValidation allowBlank="1" showInputMessage="1" showErrorMessage="1" prompt="adsfa" sqref="I1" xr:uid="{00000000-0002-0000-0200-000000000000}"/>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21 G16 G14 G10 G8 G32 G6 G34 G36" xr:uid="{00000000-0002-0000-0200-000001000000}">
      <formula1>0</formula1>
      <formula2>120</formula2>
    </dataValidation>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6 F8 F10 F14 F16 F21 F26 F30 F32 F34 F36" xr:uid="{00000000-0002-0000-0200-000002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4:H5 H7 H9 H11:H13 H15 H17:H20 H22:H25 H27:H29 H31 H33 H35 H37:H38" xr:uid="{00000000-0002-0000-0200-000003000000}">
      <formula1>0</formula1>
      <formula2>120</formula2>
    </dataValidation>
  </dataValidations>
  <hyperlinks>
    <hyperlink ref="G1" location="'Hours Summary'!A1" display="Return to Main" xr:uid="{00000000-0004-0000-0200-000000000000}"/>
  </hyperlinks>
  <printOptions horizontalCentered="1"/>
  <pageMargins left="0.25" right="0.25" top="0.75" bottom="0.75" header="0.3" footer="0.3"/>
  <pageSetup scale="4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14999847407452621"/>
    <pageSetUpPr autoPageBreaks="0" fitToPage="1"/>
  </sheetPr>
  <dimension ref="B1:K40"/>
  <sheetViews>
    <sheetView showGridLines="0" zoomScale="80" zoomScaleNormal="80" workbookViewId="0">
      <pane xSplit="8" ySplit="3" topLeftCell="I29" activePane="bottomRight" state="frozen"/>
      <selection pane="topRight" activeCell="H1" sqref="H1"/>
      <selection pane="bottomLeft" activeCell="A4" sqref="A4"/>
      <selection pane="bottomRight" activeCell="C4" sqref="C4:D38"/>
    </sheetView>
  </sheetViews>
  <sheetFormatPr baseColWidth="10" defaultColWidth="8.83203125" defaultRowHeight="25.5" customHeight="1" thickBottom="1" x14ac:dyDescent="0.2"/>
  <cols>
    <col min="1" max="1" width="2.1640625" customWidth="1"/>
    <col min="2" max="2" width="22.1640625" customWidth="1"/>
    <col min="3" max="3" width="13.83203125" customWidth="1"/>
    <col min="4" max="4" width="18" customWidth="1"/>
    <col min="5" max="5" width="17.1640625" customWidth="1"/>
    <col min="6" max="6" width="16.83203125" customWidth="1"/>
    <col min="7" max="7" width="10.83203125" customWidth="1"/>
    <col min="8" max="8" width="12.1640625" customWidth="1"/>
    <col min="9" max="9" width="14.1640625" customWidth="1"/>
    <col min="10" max="10" width="18.83203125" customWidth="1"/>
    <col min="11" max="11" width="2.1640625" customWidth="1"/>
  </cols>
  <sheetData>
    <row r="1" spans="2:11" ht="62.25" customHeight="1" thickBot="1" x14ac:dyDescent="0.4">
      <c r="B1" s="37" t="s">
        <v>65</v>
      </c>
      <c r="C1" s="1"/>
      <c r="E1" s="32" t="s">
        <v>64</v>
      </c>
      <c r="F1" s="33">
        <f>C2+F2</f>
        <v>0</v>
      </c>
      <c r="G1" s="419" t="s">
        <v>22</v>
      </c>
      <c r="H1" s="420"/>
      <c r="I1" s="91"/>
    </row>
    <row r="2" spans="2:11" ht="70.5" customHeight="1" thickBot="1" x14ac:dyDescent="0.25">
      <c r="B2" s="23" t="s">
        <v>52</v>
      </c>
      <c r="C2" s="26">
        <f>C40</f>
        <v>0</v>
      </c>
      <c r="D2" s="24" t="s">
        <v>19</v>
      </c>
      <c r="E2" s="25" t="s">
        <v>53</v>
      </c>
      <c r="F2" s="27">
        <f>E40</f>
        <v>0</v>
      </c>
      <c r="G2" s="417" t="s">
        <v>19</v>
      </c>
      <c r="H2" s="418"/>
      <c r="I2" s="8"/>
      <c r="J2" s="3"/>
    </row>
    <row r="3" spans="2:11" ht="32.25" customHeight="1" thickBot="1" x14ac:dyDescent="0.25">
      <c r="B3" s="28" t="s">
        <v>3</v>
      </c>
      <c r="C3" s="35" t="s">
        <v>1</v>
      </c>
      <c r="D3" s="35" t="s">
        <v>2</v>
      </c>
      <c r="E3" s="35" t="s">
        <v>17</v>
      </c>
      <c r="F3" s="83" t="s">
        <v>33</v>
      </c>
      <c r="G3" s="36" t="s">
        <v>97</v>
      </c>
      <c r="H3" s="99" t="s">
        <v>61</v>
      </c>
      <c r="I3" s="2"/>
      <c r="J3" s="3"/>
    </row>
    <row r="4" spans="2:11" ht="25.5" customHeight="1" thickBot="1" x14ac:dyDescent="0.2">
      <c r="B4" s="85" t="str">
        <f>'Mon-Day 1'!B4</f>
        <v>AM Supervision</v>
      </c>
      <c r="C4" s="67"/>
      <c r="D4" s="67"/>
      <c r="E4" s="72">
        <f t="shared" ref="E4:E13" si="0">IFERROR((D4-C4)*24*60,0)</f>
        <v>0</v>
      </c>
      <c r="F4" s="76"/>
      <c r="G4" s="76"/>
      <c r="H4" s="100"/>
      <c r="I4" s="4"/>
      <c r="J4" s="5"/>
      <c r="K4" t="s">
        <v>0</v>
      </c>
    </row>
    <row r="5" spans="2:11" ht="25.5" customHeight="1" thickBot="1" x14ac:dyDescent="0.2">
      <c r="B5" s="85" t="str">
        <f>'Mon-Day 1'!B5</f>
        <v>Morning Prayer</v>
      </c>
      <c r="C5" s="68"/>
      <c r="D5" s="68"/>
      <c r="E5" s="72">
        <f t="shared" si="0"/>
        <v>0</v>
      </c>
      <c r="F5" s="76"/>
      <c r="G5" s="76"/>
      <c r="H5" s="100"/>
      <c r="I5" s="6"/>
      <c r="J5" s="6"/>
      <c r="K5" t="s">
        <v>0</v>
      </c>
    </row>
    <row r="6" spans="2:11" ht="25.5" customHeight="1" thickBot="1" x14ac:dyDescent="0.2">
      <c r="B6" s="90" t="str">
        <f>'Mon-Day 1'!B6</f>
        <v>Block 1</v>
      </c>
      <c r="C6" s="66"/>
      <c r="D6" s="66"/>
      <c r="E6" s="71">
        <f t="shared" si="0"/>
        <v>0</v>
      </c>
      <c r="F6" s="77">
        <f>E6</f>
        <v>0</v>
      </c>
      <c r="G6" s="94"/>
      <c r="H6" s="101"/>
      <c r="I6" s="7"/>
      <c r="J6" s="7"/>
    </row>
    <row r="7" spans="2:11" ht="25.5" customHeight="1" thickBot="1" x14ac:dyDescent="0.2">
      <c r="B7" s="85" t="str">
        <f>'Mon-Day 1'!B7</f>
        <v>Transition/Break</v>
      </c>
      <c r="C7" s="68"/>
      <c r="D7" s="68"/>
      <c r="E7" s="72">
        <f t="shared" si="0"/>
        <v>0</v>
      </c>
      <c r="F7" s="76"/>
      <c r="G7" s="76"/>
      <c r="H7" s="100"/>
      <c r="I7" s="7"/>
      <c r="J7" s="7"/>
    </row>
    <row r="8" spans="2:11" ht="25.5" customHeight="1" thickBot="1" x14ac:dyDescent="0.2">
      <c r="B8" s="90" t="str">
        <f>'Mon-Day 1'!B8</f>
        <v>Block 2</v>
      </c>
      <c r="C8" s="66"/>
      <c r="D8" s="66"/>
      <c r="E8" s="71">
        <f t="shared" si="0"/>
        <v>0</v>
      </c>
      <c r="F8" s="77">
        <f>E8</f>
        <v>0</v>
      </c>
      <c r="G8" s="94"/>
      <c r="H8" s="101"/>
      <c r="I8" s="7"/>
      <c r="J8" s="7"/>
    </row>
    <row r="9" spans="2:11" ht="25.5" customHeight="1" thickBot="1" x14ac:dyDescent="0.2">
      <c r="B9" s="85" t="str">
        <f>'Mon-Day 1'!B9</f>
        <v>Transition/Break</v>
      </c>
      <c r="C9" s="68"/>
      <c r="D9" s="68"/>
      <c r="E9" s="72">
        <f t="shared" si="0"/>
        <v>0</v>
      </c>
      <c r="F9" s="76"/>
      <c r="G9" s="76"/>
      <c r="H9" s="100"/>
      <c r="I9" s="7"/>
      <c r="J9" s="7"/>
    </row>
    <row r="10" spans="2:11" ht="25.5" customHeight="1" thickBot="1" x14ac:dyDescent="0.2">
      <c r="B10" s="90" t="str">
        <f>'Mon-Day 1'!B10</f>
        <v>Block 3</v>
      </c>
      <c r="C10" s="66"/>
      <c r="D10" s="66"/>
      <c r="E10" s="71">
        <f t="shared" si="0"/>
        <v>0</v>
      </c>
      <c r="F10" s="77">
        <f>E10</f>
        <v>0</v>
      </c>
      <c r="G10" s="94"/>
      <c r="H10" s="101"/>
      <c r="I10" s="7"/>
      <c r="J10" s="7"/>
    </row>
    <row r="11" spans="2:11" ht="25.5" customHeight="1" thickBot="1" x14ac:dyDescent="0.2">
      <c r="B11" s="85" t="str">
        <f>'Mon-Day 1'!B11</f>
        <v>Transition/Break</v>
      </c>
      <c r="C11" s="68"/>
      <c r="D11" s="68"/>
      <c r="E11" s="72">
        <f t="shared" si="0"/>
        <v>0</v>
      </c>
      <c r="F11" s="76"/>
      <c r="G11" s="76"/>
      <c r="H11" s="100"/>
      <c r="I11" s="7"/>
      <c r="J11" s="7"/>
    </row>
    <row r="12" spans="2:11" ht="36" customHeight="1" thickBot="1" x14ac:dyDescent="0.2">
      <c r="B12" s="85" t="str">
        <f>'Mon-Day 1'!B12</f>
        <v>Recess Supervision</v>
      </c>
      <c r="C12" s="68"/>
      <c r="D12" s="68"/>
      <c r="E12" s="72">
        <f t="shared" si="0"/>
        <v>0</v>
      </c>
      <c r="F12" s="76"/>
      <c r="G12" s="76"/>
      <c r="H12" s="100"/>
      <c r="I12" s="7"/>
      <c r="J12" s="7"/>
    </row>
    <row r="13" spans="2:11" ht="25.5" customHeight="1" thickBot="1" x14ac:dyDescent="0.2">
      <c r="B13" s="85" t="str">
        <f>'Mon-Day 1'!B13</f>
        <v>Transition/Break</v>
      </c>
      <c r="C13" s="68"/>
      <c r="D13" s="68"/>
      <c r="E13" s="72">
        <f t="shared" si="0"/>
        <v>0</v>
      </c>
      <c r="F13" s="76"/>
      <c r="G13" s="76"/>
      <c r="H13" s="100"/>
      <c r="I13" s="7"/>
      <c r="J13" s="7"/>
    </row>
    <row r="14" spans="2:11" ht="25.5" customHeight="1" thickBot="1" x14ac:dyDescent="0.2">
      <c r="B14" s="90" t="str">
        <f>'Mon-Day 1'!B14</f>
        <v>Block 4</v>
      </c>
      <c r="C14" s="66"/>
      <c r="D14" s="66"/>
      <c r="E14" s="71">
        <f>IFERROR((D14-C14)*24*60,0)</f>
        <v>0</v>
      </c>
      <c r="F14" s="77">
        <f>E14</f>
        <v>0</v>
      </c>
      <c r="G14" s="94"/>
      <c r="H14" s="101"/>
      <c r="I14" s="7"/>
      <c r="J14" s="7"/>
    </row>
    <row r="15" spans="2:11" ht="25.5" customHeight="1" thickBot="1" x14ac:dyDescent="0.2">
      <c r="B15" s="85" t="str">
        <f>'Mon-Day 1'!B15</f>
        <v>Transition/Break</v>
      </c>
      <c r="C15" s="68"/>
      <c r="D15" s="68"/>
      <c r="E15" s="72">
        <f>IFERROR((D15-C15)*24*60,0)</f>
        <v>0</v>
      </c>
      <c r="F15" s="76"/>
      <c r="G15" s="76"/>
      <c r="H15" s="100"/>
      <c r="I15" s="7"/>
      <c r="J15" s="7"/>
    </row>
    <row r="16" spans="2:11" ht="25.5" customHeight="1" thickBot="1" x14ac:dyDescent="0.2">
      <c r="B16" s="90" t="str">
        <f>'Mon-Day 1'!B16</f>
        <v>Block 5</v>
      </c>
      <c r="C16" s="66"/>
      <c r="D16" s="66"/>
      <c r="E16" s="71">
        <f>IFERROR((D16-C16)*24*60,0)</f>
        <v>0</v>
      </c>
      <c r="F16" s="77">
        <f>E16</f>
        <v>0</v>
      </c>
      <c r="G16" s="94"/>
      <c r="H16" s="101"/>
      <c r="I16" s="7"/>
      <c r="J16" s="7"/>
    </row>
    <row r="17" spans="2:10" ht="25.5" customHeight="1" thickBot="1" x14ac:dyDescent="0.2">
      <c r="B17" s="85" t="str">
        <f>'Mon-Day 1'!B17</f>
        <v>Transition/Break</v>
      </c>
      <c r="C17" s="68"/>
      <c r="D17" s="68"/>
      <c r="E17" s="72">
        <f t="shared" ref="E17:E37" si="1">IFERROR((D17-C17)*24*60,0)</f>
        <v>0</v>
      </c>
      <c r="F17" s="76"/>
      <c r="G17" s="76"/>
      <c r="H17" s="100"/>
      <c r="I17" s="7"/>
      <c r="J17" s="7"/>
    </row>
    <row r="18" spans="2:10" ht="25.5" customHeight="1" thickBot="1" x14ac:dyDescent="0.2">
      <c r="B18" s="85" t="str">
        <f>'Mon-Day 1'!B18</f>
        <v>Lunch Supervision</v>
      </c>
      <c r="C18" s="68"/>
      <c r="D18" s="68"/>
      <c r="E18" s="72">
        <f t="shared" si="1"/>
        <v>0</v>
      </c>
      <c r="F18" s="76"/>
      <c r="G18" s="76"/>
      <c r="H18" s="100"/>
    </row>
    <row r="19" spans="2:10" ht="36" customHeight="1" thickBot="1" x14ac:dyDescent="0.2">
      <c r="B19" s="85" t="str">
        <f>'Mon-Day 1'!B19</f>
        <v>Lunch Recess Supervision</v>
      </c>
      <c r="C19" s="68"/>
      <c r="D19" s="68"/>
      <c r="E19" s="72">
        <f t="shared" si="1"/>
        <v>0</v>
      </c>
      <c r="F19" s="76"/>
      <c r="G19" s="76"/>
      <c r="H19" s="100"/>
    </row>
    <row r="20" spans="2:10" ht="25.5" customHeight="1" thickBot="1" x14ac:dyDescent="0.2">
      <c r="B20" s="85" t="str">
        <f>'Mon-Day 1'!B20</f>
        <v>Transition/Break</v>
      </c>
      <c r="C20" s="68"/>
      <c r="D20" s="68"/>
      <c r="E20" s="72">
        <f t="shared" si="1"/>
        <v>0</v>
      </c>
      <c r="F20" s="76"/>
      <c r="G20" s="76"/>
      <c r="H20" s="100"/>
    </row>
    <row r="21" spans="2:10" ht="25.5" customHeight="1" thickBot="1" x14ac:dyDescent="0.2">
      <c r="B21" s="90" t="str">
        <f>'Mon-Day 1'!B21</f>
        <v>Block 6</v>
      </c>
      <c r="C21" s="66"/>
      <c r="D21" s="66"/>
      <c r="E21" s="71">
        <f t="shared" si="1"/>
        <v>0</v>
      </c>
      <c r="F21" s="77">
        <f>E21</f>
        <v>0</v>
      </c>
      <c r="G21" s="94"/>
      <c r="H21" s="101"/>
    </row>
    <row r="22" spans="2:10" ht="25.5" customHeight="1" thickBot="1" x14ac:dyDescent="0.2">
      <c r="B22" s="85" t="str">
        <f>'Mon-Day 1'!B22</f>
        <v>Transition/Break</v>
      </c>
      <c r="C22" s="68"/>
      <c r="D22" s="68"/>
      <c r="E22" s="72">
        <f t="shared" si="1"/>
        <v>0</v>
      </c>
      <c r="F22" s="76"/>
      <c r="G22" s="76"/>
      <c r="H22" s="100"/>
    </row>
    <row r="23" spans="2:10" ht="29.25" customHeight="1" thickBot="1" x14ac:dyDescent="0.2">
      <c r="B23" s="85" t="str">
        <f>'Mon-Day 1'!B23</f>
        <v>Lunch Supervision</v>
      </c>
      <c r="C23" s="68"/>
      <c r="D23" s="68"/>
      <c r="E23" s="72">
        <f t="shared" si="1"/>
        <v>0</v>
      </c>
      <c r="F23" s="76"/>
      <c r="G23" s="76"/>
      <c r="H23" s="100"/>
    </row>
    <row r="24" spans="2:10" ht="35.25" customHeight="1" thickBot="1" x14ac:dyDescent="0.2">
      <c r="B24" s="85" t="str">
        <f>'Mon-Day 1'!B24</f>
        <v>Lunch Recess Supervision</v>
      </c>
      <c r="C24" s="68"/>
      <c r="D24" s="68"/>
      <c r="E24" s="72">
        <f t="shared" si="1"/>
        <v>0</v>
      </c>
      <c r="F24" s="76"/>
      <c r="G24" s="76"/>
      <c r="H24" s="100"/>
    </row>
    <row r="25" spans="2:10" ht="25.5" customHeight="1" thickBot="1" x14ac:dyDescent="0.2">
      <c r="B25" s="85" t="str">
        <f>'Mon-Day 1'!B25</f>
        <v>Transition/Break</v>
      </c>
      <c r="C25" s="68"/>
      <c r="D25" s="68"/>
      <c r="E25" s="72">
        <f t="shared" si="1"/>
        <v>0</v>
      </c>
      <c r="F25" s="76"/>
      <c r="G25" s="76"/>
      <c r="H25" s="100"/>
    </row>
    <row r="26" spans="2:10" ht="25.5" customHeight="1" thickBot="1" x14ac:dyDescent="0.2">
      <c r="B26" s="90" t="str">
        <f>'Mon-Day 1'!B26</f>
        <v>Block 7</v>
      </c>
      <c r="C26" s="66"/>
      <c r="D26" s="66"/>
      <c r="E26" s="71">
        <f t="shared" si="1"/>
        <v>0</v>
      </c>
      <c r="F26" s="77">
        <f>E26</f>
        <v>0</v>
      </c>
      <c r="G26" s="94"/>
      <c r="H26" s="101"/>
    </row>
    <row r="27" spans="2:10" ht="25.5" customHeight="1" thickBot="1" x14ac:dyDescent="0.2">
      <c r="B27" s="85" t="str">
        <f>'Mon-Day 1'!B27</f>
        <v>Transition/Break</v>
      </c>
      <c r="C27" s="68"/>
      <c r="D27" s="68"/>
      <c r="E27" s="72">
        <f t="shared" si="1"/>
        <v>0</v>
      </c>
      <c r="F27" s="76"/>
      <c r="G27" s="76"/>
      <c r="H27" s="100"/>
    </row>
    <row r="28" spans="2:10" ht="33.75" customHeight="1" thickBot="1" x14ac:dyDescent="0.2">
      <c r="B28" s="85" t="str">
        <f>'Mon-Day 1'!B28</f>
        <v>PM Recess Supervision</v>
      </c>
      <c r="C28" s="68"/>
      <c r="D28" s="68"/>
      <c r="E28" s="72">
        <f t="shared" si="1"/>
        <v>0</v>
      </c>
      <c r="F28" s="76"/>
      <c r="G28" s="76"/>
      <c r="H28" s="100"/>
    </row>
    <row r="29" spans="2:10" ht="25.5" customHeight="1" thickBot="1" x14ac:dyDescent="0.2">
      <c r="B29" s="85" t="str">
        <f>'Mon-Day 1'!B29</f>
        <v>Transition/Break</v>
      </c>
      <c r="C29" s="68"/>
      <c r="D29" s="68"/>
      <c r="E29" s="72">
        <f t="shared" si="1"/>
        <v>0</v>
      </c>
      <c r="F29" s="76"/>
      <c r="G29" s="76"/>
      <c r="H29" s="100"/>
    </row>
    <row r="30" spans="2:10" ht="28.5" customHeight="1" thickBot="1" x14ac:dyDescent="0.2">
      <c r="B30" s="90" t="str">
        <f>'Mon-Day 1'!B30</f>
        <v>Block 8</v>
      </c>
      <c r="C30" s="66"/>
      <c r="D30" s="66"/>
      <c r="E30" s="71">
        <f t="shared" si="1"/>
        <v>0</v>
      </c>
      <c r="F30" s="77">
        <f>E30</f>
        <v>0</v>
      </c>
      <c r="G30" s="94"/>
      <c r="H30" s="101"/>
    </row>
    <row r="31" spans="2:10" ht="25.5" customHeight="1" thickBot="1" x14ac:dyDescent="0.2">
      <c r="B31" s="85" t="str">
        <f>'Mon-Day 1'!B31</f>
        <v>Transition/Break</v>
      </c>
      <c r="C31" s="68"/>
      <c r="D31" s="68"/>
      <c r="E31" s="72">
        <f t="shared" si="1"/>
        <v>0</v>
      </c>
      <c r="F31" s="76"/>
      <c r="G31" s="76"/>
      <c r="H31" s="100"/>
    </row>
    <row r="32" spans="2:10" ht="25.5" customHeight="1" thickBot="1" x14ac:dyDescent="0.2">
      <c r="B32" s="90" t="str">
        <f>'Mon-Day 1'!B32</f>
        <v>Block 9</v>
      </c>
      <c r="C32" s="66"/>
      <c r="D32" s="66"/>
      <c r="E32" s="71">
        <f t="shared" si="1"/>
        <v>0</v>
      </c>
      <c r="F32" s="77">
        <f>E32</f>
        <v>0</v>
      </c>
      <c r="G32" s="94"/>
      <c r="H32" s="101"/>
    </row>
    <row r="33" spans="2:10" ht="25.5" customHeight="1" thickBot="1" x14ac:dyDescent="0.2">
      <c r="B33" s="85" t="str">
        <f>'Mon-Day 1'!B33</f>
        <v>Transition/Break</v>
      </c>
      <c r="C33" s="68"/>
      <c r="D33" s="68"/>
      <c r="E33" s="72">
        <f t="shared" si="1"/>
        <v>0</v>
      </c>
      <c r="F33" s="76"/>
      <c r="G33" s="76"/>
      <c r="H33" s="100"/>
    </row>
    <row r="34" spans="2:10" ht="25.5" customHeight="1" thickBot="1" x14ac:dyDescent="0.2">
      <c r="B34" s="90" t="str">
        <f>'Mon-Day 1'!B34</f>
        <v>Block 10</v>
      </c>
      <c r="C34" s="66"/>
      <c r="D34" s="66"/>
      <c r="E34" s="71">
        <f t="shared" si="1"/>
        <v>0</v>
      </c>
      <c r="F34" s="77">
        <f>E34</f>
        <v>0</v>
      </c>
      <c r="G34" s="94"/>
      <c r="H34" s="101"/>
    </row>
    <row r="35" spans="2:10" ht="25.5" customHeight="1" thickBot="1" x14ac:dyDescent="0.2">
      <c r="B35" s="85" t="str">
        <f>'Mon-Day 1'!B35</f>
        <v>Transition/Break</v>
      </c>
      <c r="C35" s="68"/>
      <c r="D35" s="68"/>
      <c r="E35" s="72">
        <f t="shared" si="1"/>
        <v>0</v>
      </c>
      <c r="F35" s="76"/>
      <c r="G35" s="76"/>
      <c r="H35" s="100"/>
      <c r="I35" s="7"/>
      <c r="J35" s="7"/>
    </row>
    <row r="36" spans="2:10" ht="32.25" customHeight="1" thickBot="1" x14ac:dyDescent="0.2">
      <c r="B36" s="90" t="str">
        <f>'Mon-Day 1'!B36</f>
        <v>Block 11</v>
      </c>
      <c r="C36" s="66"/>
      <c r="D36" s="66"/>
      <c r="E36" s="71">
        <f t="shared" si="1"/>
        <v>0</v>
      </c>
      <c r="F36" s="77">
        <f>E36</f>
        <v>0</v>
      </c>
      <c r="G36" s="94"/>
      <c r="H36" s="101"/>
      <c r="I36" s="7"/>
      <c r="J36" s="7"/>
    </row>
    <row r="37" spans="2:10" ht="29.25" customHeight="1" thickBot="1" x14ac:dyDescent="0.2">
      <c r="B37" s="85" t="str">
        <f>'Mon-Day 1'!B37</f>
        <v>Transition/Break</v>
      </c>
      <c r="C37" s="68"/>
      <c r="D37" s="68"/>
      <c r="E37" s="72">
        <f t="shared" si="1"/>
        <v>0</v>
      </c>
      <c r="F37" s="76"/>
      <c r="G37" s="76"/>
      <c r="H37" s="100"/>
      <c r="I37" s="7"/>
      <c r="J37" s="7"/>
    </row>
    <row r="38" spans="2:10" ht="48" customHeight="1" thickBot="1" x14ac:dyDescent="0.2">
      <c r="B38" s="88" t="str">
        <f>'Mon-Day 1'!B38</f>
        <v>After School Supervision</v>
      </c>
      <c r="C38" s="69"/>
      <c r="D38" s="69"/>
      <c r="E38" s="73">
        <f>IFERROR((D38-C38)*24*60,0)</f>
        <v>0</v>
      </c>
      <c r="F38" s="95"/>
      <c r="G38" s="95"/>
      <c r="H38" s="102"/>
    </row>
    <row r="39" spans="2:10" ht="25.5" customHeight="1" thickTop="1" thickBot="1" x14ac:dyDescent="0.2">
      <c r="B39" s="89"/>
      <c r="C39" s="30"/>
      <c r="D39" s="31"/>
      <c r="E39" s="70"/>
      <c r="F39" s="65">
        <f>F6+F8+F10+F14+F16+F21+F26+F30+F32+F34+F36</f>
        <v>0</v>
      </c>
      <c r="G39" s="96">
        <f>G6+G8+G10+G14+G16+G21+G26+G30+G32+G34+G36</f>
        <v>0</v>
      </c>
      <c r="H39" s="75">
        <f>H4+H5+H7+H9+H11+H12+H13+H15+H17+H18+H19+H20+H22+H23+H24+H25+H27+H28+H29+H31+H33+H35+H38+H37</f>
        <v>0</v>
      </c>
    </row>
    <row r="40" spans="2:10" ht="45.75" customHeight="1" thickBot="1" x14ac:dyDescent="0.2">
      <c r="B40" s="29" t="s">
        <v>62</v>
      </c>
      <c r="C40" s="65">
        <f>F39</f>
        <v>0</v>
      </c>
      <c r="D40" s="22" t="s">
        <v>63</v>
      </c>
      <c r="E40" s="75">
        <f>G39+H39</f>
        <v>0</v>
      </c>
      <c r="F40" s="76"/>
      <c r="G40" s="76"/>
      <c r="H40" s="76"/>
    </row>
  </sheetData>
  <mergeCells count="2">
    <mergeCell ref="G1:H1"/>
    <mergeCell ref="G2:H2"/>
  </mergeCells>
  <dataValidations count="4">
    <dataValidation allowBlank="1" showInputMessage="1" showErrorMessage="1" prompt="adsfa" sqref="I1" xr:uid="{00000000-0002-0000-0300-000000000000}"/>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21 G16 G14 G10 G8 G32 G6 G34 G36" xr:uid="{00000000-0002-0000-0300-000001000000}">
      <formula1>0</formula1>
      <formula2>120</formula2>
    </dataValidation>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6 F8 F10 F14 F16 F21 F26 F30 F32 F34 F36" xr:uid="{00000000-0002-0000-0300-000002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4:H5 H7 H9 H11:H13 H15 H17:H20 H22:H25 H27:H29 H31 H33 H35 H37:H38" xr:uid="{00000000-0002-0000-0300-000003000000}">
      <formula1>0</formula1>
      <formula2>120</formula2>
    </dataValidation>
  </dataValidations>
  <hyperlinks>
    <hyperlink ref="G1" location="'Hours Summary'!A1" display="Return to Main" xr:uid="{00000000-0004-0000-0300-000000000000}"/>
  </hyperlinks>
  <printOptions horizontalCentered="1"/>
  <pageMargins left="0.25" right="0.25" top="0.75" bottom="0.75" header="0.3" footer="0.3"/>
  <pageSetup scale="4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0.14999847407452621"/>
    <pageSetUpPr autoPageBreaks="0" fitToPage="1"/>
  </sheetPr>
  <dimension ref="B1:K40"/>
  <sheetViews>
    <sheetView showGridLines="0" zoomScale="80" zoomScaleNormal="80" workbookViewId="0">
      <pane xSplit="8" ySplit="3" topLeftCell="I29" activePane="bottomRight" state="frozen"/>
      <selection pane="topRight" activeCell="H1" sqref="H1"/>
      <selection pane="bottomLeft" activeCell="A4" sqref="A4"/>
      <selection pane="bottomRight" activeCell="C4" sqref="C4:D38"/>
    </sheetView>
  </sheetViews>
  <sheetFormatPr baseColWidth="10" defaultColWidth="8.83203125" defaultRowHeight="25.5" customHeight="1" thickBottom="1" x14ac:dyDescent="0.2"/>
  <cols>
    <col min="1" max="1" width="2.1640625" customWidth="1"/>
    <col min="2" max="2" width="22.1640625" customWidth="1"/>
    <col min="3" max="3" width="13.83203125" customWidth="1"/>
    <col min="4" max="5" width="17.1640625" customWidth="1"/>
    <col min="6" max="6" width="16.83203125" customWidth="1"/>
    <col min="7" max="7" width="10.83203125" customWidth="1"/>
    <col min="8" max="8" width="12.1640625" customWidth="1"/>
    <col min="9" max="9" width="14.1640625" customWidth="1"/>
    <col min="10" max="10" width="18.83203125" customWidth="1"/>
    <col min="11" max="11" width="2.1640625" customWidth="1"/>
  </cols>
  <sheetData>
    <row r="1" spans="2:11" ht="62.25" customHeight="1" thickBot="1" x14ac:dyDescent="0.4">
      <c r="B1" s="37" t="s">
        <v>25</v>
      </c>
      <c r="C1" s="1"/>
      <c r="E1" s="32" t="s">
        <v>64</v>
      </c>
      <c r="F1" s="33">
        <f>C2+F2</f>
        <v>0</v>
      </c>
      <c r="G1" s="419" t="s">
        <v>22</v>
      </c>
      <c r="H1" s="420"/>
      <c r="I1" s="91"/>
    </row>
    <row r="2" spans="2:11" ht="70.5" customHeight="1" thickBot="1" x14ac:dyDescent="0.25">
      <c r="B2" s="23" t="s">
        <v>52</v>
      </c>
      <c r="C2" s="26">
        <f>C40</f>
        <v>0</v>
      </c>
      <c r="D2" s="24" t="s">
        <v>19</v>
      </c>
      <c r="E2" s="25" t="s">
        <v>53</v>
      </c>
      <c r="F2" s="27">
        <f>E40</f>
        <v>0</v>
      </c>
      <c r="G2" s="417" t="s">
        <v>19</v>
      </c>
      <c r="H2" s="418"/>
      <c r="I2" s="8"/>
      <c r="J2" s="3"/>
    </row>
    <row r="3" spans="2:11" ht="32.25" customHeight="1" thickBot="1" x14ac:dyDescent="0.25">
      <c r="B3" s="28" t="s">
        <v>3</v>
      </c>
      <c r="C3" s="35" t="s">
        <v>1</v>
      </c>
      <c r="D3" s="35" t="s">
        <v>2</v>
      </c>
      <c r="E3" s="35" t="s">
        <v>17</v>
      </c>
      <c r="F3" s="83" t="s">
        <v>33</v>
      </c>
      <c r="G3" s="36" t="s">
        <v>97</v>
      </c>
      <c r="H3" s="99" t="s">
        <v>61</v>
      </c>
      <c r="I3" s="2"/>
      <c r="J3" s="3"/>
    </row>
    <row r="4" spans="2:11" ht="25.5" customHeight="1" thickBot="1" x14ac:dyDescent="0.2">
      <c r="B4" s="85" t="str">
        <f>'Mon-Day 1'!B4</f>
        <v>AM Supervision</v>
      </c>
      <c r="C4" s="67"/>
      <c r="D4" s="67"/>
      <c r="E4" s="72">
        <f t="shared" ref="E4:E13" si="0">IFERROR((D4-C4)*24*60,0)</f>
        <v>0</v>
      </c>
      <c r="F4" s="76"/>
      <c r="G4" s="76"/>
      <c r="H4" s="100"/>
      <c r="I4" s="4"/>
      <c r="J4" s="5"/>
      <c r="K4" t="s">
        <v>0</v>
      </c>
    </row>
    <row r="5" spans="2:11" ht="25.5" customHeight="1" thickBot="1" x14ac:dyDescent="0.2">
      <c r="B5" s="85" t="str">
        <f>'Mon-Day 1'!B5</f>
        <v>Morning Prayer</v>
      </c>
      <c r="C5" s="68"/>
      <c r="D5" s="68"/>
      <c r="E5" s="72">
        <f t="shared" si="0"/>
        <v>0</v>
      </c>
      <c r="F5" s="76"/>
      <c r="G5" s="76"/>
      <c r="H5" s="100"/>
      <c r="I5" s="6"/>
      <c r="J5" s="6"/>
      <c r="K5" t="s">
        <v>0</v>
      </c>
    </row>
    <row r="6" spans="2:11" ht="25.5" customHeight="1" thickBot="1" x14ac:dyDescent="0.2">
      <c r="B6" s="90" t="str">
        <f>'Mon-Day 1'!B6</f>
        <v>Block 1</v>
      </c>
      <c r="C6" s="66"/>
      <c r="D6" s="66"/>
      <c r="E6" s="71">
        <f t="shared" si="0"/>
        <v>0</v>
      </c>
      <c r="F6" s="77">
        <f>E6</f>
        <v>0</v>
      </c>
      <c r="G6" s="94"/>
      <c r="H6" s="101"/>
      <c r="I6" s="7"/>
      <c r="J6" s="7"/>
    </row>
    <row r="7" spans="2:11" ht="25.5" customHeight="1" thickBot="1" x14ac:dyDescent="0.2">
      <c r="B7" s="85" t="str">
        <f>'Mon-Day 1'!B7</f>
        <v>Transition/Break</v>
      </c>
      <c r="C7" s="68"/>
      <c r="D7" s="68"/>
      <c r="E7" s="72">
        <f t="shared" si="0"/>
        <v>0</v>
      </c>
      <c r="F7" s="76"/>
      <c r="G7" s="76"/>
      <c r="H7" s="100"/>
      <c r="I7" s="7"/>
      <c r="J7" s="7"/>
    </row>
    <row r="8" spans="2:11" ht="25.5" customHeight="1" thickBot="1" x14ac:dyDescent="0.2">
      <c r="B8" s="90" t="str">
        <f>'Mon-Day 1'!B8</f>
        <v>Block 2</v>
      </c>
      <c r="C8" s="66"/>
      <c r="D8" s="66"/>
      <c r="E8" s="71">
        <f t="shared" si="0"/>
        <v>0</v>
      </c>
      <c r="F8" s="77">
        <f>E8</f>
        <v>0</v>
      </c>
      <c r="G8" s="94"/>
      <c r="H8" s="101"/>
      <c r="I8" s="7"/>
      <c r="J8" s="7"/>
    </row>
    <row r="9" spans="2:11" ht="25.5" customHeight="1" thickBot="1" x14ac:dyDescent="0.2">
      <c r="B9" s="85" t="str">
        <f>'Mon-Day 1'!B9</f>
        <v>Transition/Break</v>
      </c>
      <c r="C9" s="68"/>
      <c r="D9" s="68"/>
      <c r="E9" s="72">
        <f t="shared" si="0"/>
        <v>0</v>
      </c>
      <c r="F9" s="76"/>
      <c r="G9" s="76"/>
      <c r="H9" s="100"/>
      <c r="I9" s="7"/>
      <c r="J9" s="7"/>
    </row>
    <row r="10" spans="2:11" ht="25.5" customHeight="1" thickBot="1" x14ac:dyDescent="0.2">
      <c r="B10" s="90" t="str">
        <f>'Mon-Day 1'!B10</f>
        <v>Block 3</v>
      </c>
      <c r="C10" s="66"/>
      <c r="D10" s="66"/>
      <c r="E10" s="71">
        <f t="shared" si="0"/>
        <v>0</v>
      </c>
      <c r="F10" s="77">
        <f>E10</f>
        <v>0</v>
      </c>
      <c r="G10" s="94"/>
      <c r="H10" s="101"/>
      <c r="I10" s="7"/>
      <c r="J10" s="7"/>
    </row>
    <row r="11" spans="2:11" ht="25.5" customHeight="1" thickBot="1" x14ac:dyDescent="0.2">
      <c r="B11" s="85" t="str">
        <f>'Mon-Day 1'!B11</f>
        <v>Transition/Break</v>
      </c>
      <c r="C11" s="68"/>
      <c r="D11" s="68"/>
      <c r="E11" s="72">
        <f t="shared" si="0"/>
        <v>0</v>
      </c>
      <c r="F11" s="76"/>
      <c r="G11" s="76"/>
      <c r="H11" s="100"/>
      <c r="I11" s="7"/>
      <c r="J11" s="7"/>
    </row>
    <row r="12" spans="2:11" ht="36" customHeight="1" thickBot="1" x14ac:dyDescent="0.2">
      <c r="B12" s="85" t="str">
        <f>'Mon-Day 1'!B12</f>
        <v>Recess Supervision</v>
      </c>
      <c r="C12" s="68"/>
      <c r="D12" s="68"/>
      <c r="E12" s="72">
        <f t="shared" si="0"/>
        <v>0</v>
      </c>
      <c r="F12" s="76"/>
      <c r="G12" s="76"/>
      <c r="H12" s="100"/>
      <c r="I12" s="7"/>
      <c r="J12" s="7"/>
    </row>
    <row r="13" spans="2:11" ht="25.5" customHeight="1" thickBot="1" x14ac:dyDescent="0.2">
      <c r="B13" s="85" t="str">
        <f>'Mon-Day 1'!B13</f>
        <v>Transition/Break</v>
      </c>
      <c r="C13" s="68"/>
      <c r="D13" s="68"/>
      <c r="E13" s="72">
        <f t="shared" si="0"/>
        <v>0</v>
      </c>
      <c r="F13" s="76"/>
      <c r="G13" s="76"/>
      <c r="H13" s="100"/>
      <c r="I13" s="7"/>
      <c r="J13" s="7"/>
    </row>
    <row r="14" spans="2:11" ht="25.5" customHeight="1" thickBot="1" x14ac:dyDescent="0.2">
      <c r="B14" s="90" t="str">
        <f>'Mon-Day 1'!B14</f>
        <v>Block 4</v>
      </c>
      <c r="C14" s="66"/>
      <c r="D14" s="66"/>
      <c r="E14" s="71">
        <f>IFERROR((D14-C14)*24*60,0)</f>
        <v>0</v>
      </c>
      <c r="F14" s="77">
        <f>E14</f>
        <v>0</v>
      </c>
      <c r="G14" s="94"/>
      <c r="H14" s="101"/>
      <c r="I14" s="7"/>
      <c r="J14" s="7"/>
    </row>
    <row r="15" spans="2:11" ht="25.5" customHeight="1" thickBot="1" x14ac:dyDescent="0.2">
      <c r="B15" s="85" t="str">
        <f>'Mon-Day 1'!B15</f>
        <v>Transition/Break</v>
      </c>
      <c r="C15" s="68"/>
      <c r="D15" s="68"/>
      <c r="E15" s="72">
        <f>IFERROR((D15-C15)*24*60,0)</f>
        <v>0</v>
      </c>
      <c r="F15" s="76"/>
      <c r="G15" s="76"/>
      <c r="H15" s="100"/>
      <c r="I15" s="7"/>
      <c r="J15" s="7"/>
    </row>
    <row r="16" spans="2:11" ht="25.5" customHeight="1" thickBot="1" x14ac:dyDescent="0.2">
      <c r="B16" s="90" t="str">
        <f>'Mon-Day 1'!B16</f>
        <v>Block 5</v>
      </c>
      <c r="C16" s="66"/>
      <c r="D16" s="66"/>
      <c r="E16" s="71">
        <f>IFERROR((D16-C16)*24*60,0)</f>
        <v>0</v>
      </c>
      <c r="F16" s="77">
        <f>E16</f>
        <v>0</v>
      </c>
      <c r="G16" s="94"/>
      <c r="H16" s="101"/>
      <c r="I16" s="7"/>
      <c r="J16" s="7"/>
    </row>
    <row r="17" spans="2:10" ht="25.5" customHeight="1" thickBot="1" x14ac:dyDescent="0.2">
      <c r="B17" s="85" t="str">
        <f>'Mon-Day 1'!B17</f>
        <v>Transition/Break</v>
      </c>
      <c r="C17" s="68"/>
      <c r="D17" s="68"/>
      <c r="E17" s="72">
        <f t="shared" ref="E17:E37" si="1">IFERROR((D17-C17)*24*60,0)</f>
        <v>0</v>
      </c>
      <c r="F17" s="76"/>
      <c r="G17" s="76"/>
      <c r="H17" s="100"/>
      <c r="I17" s="7"/>
      <c r="J17" s="7"/>
    </row>
    <row r="18" spans="2:10" ht="25.5" customHeight="1" thickBot="1" x14ac:dyDescent="0.2">
      <c r="B18" s="85" t="str">
        <f>'Mon-Day 1'!B18</f>
        <v>Lunch Supervision</v>
      </c>
      <c r="C18" s="68"/>
      <c r="D18" s="68"/>
      <c r="E18" s="72">
        <f t="shared" si="1"/>
        <v>0</v>
      </c>
      <c r="F18" s="76"/>
      <c r="G18" s="76"/>
      <c r="H18" s="100"/>
    </row>
    <row r="19" spans="2:10" ht="36" customHeight="1" thickBot="1" x14ac:dyDescent="0.2">
      <c r="B19" s="85" t="str">
        <f>'Mon-Day 1'!B19</f>
        <v>Lunch Recess Supervision</v>
      </c>
      <c r="C19" s="68"/>
      <c r="D19" s="68"/>
      <c r="E19" s="72">
        <f t="shared" si="1"/>
        <v>0</v>
      </c>
      <c r="F19" s="76"/>
      <c r="G19" s="76"/>
      <c r="H19" s="100"/>
    </row>
    <row r="20" spans="2:10" ht="25.5" customHeight="1" thickBot="1" x14ac:dyDescent="0.2">
      <c r="B20" s="85" t="str">
        <f>'Mon-Day 1'!B20</f>
        <v>Transition/Break</v>
      </c>
      <c r="C20" s="68"/>
      <c r="D20" s="68"/>
      <c r="E20" s="72">
        <f t="shared" si="1"/>
        <v>0</v>
      </c>
      <c r="F20" s="76"/>
      <c r="G20" s="76"/>
      <c r="H20" s="100"/>
    </row>
    <row r="21" spans="2:10" ht="25.5" customHeight="1" thickBot="1" x14ac:dyDescent="0.2">
      <c r="B21" s="90" t="str">
        <f>'Mon-Day 1'!B21</f>
        <v>Block 6</v>
      </c>
      <c r="C21" s="66"/>
      <c r="D21" s="66"/>
      <c r="E21" s="71">
        <f t="shared" si="1"/>
        <v>0</v>
      </c>
      <c r="F21" s="77">
        <f>E21</f>
        <v>0</v>
      </c>
      <c r="G21" s="94"/>
      <c r="H21" s="101"/>
    </row>
    <row r="22" spans="2:10" ht="25.5" customHeight="1" thickBot="1" x14ac:dyDescent="0.2">
      <c r="B22" s="85" t="str">
        <f>'Mon-Day 1'!B22</f>
        <v>Transition/Break</v>
      </c>
      <c r="C22" s="68"/>
      <c r="D22" s="68"/>
      <c r="E22" s="72">
        <f t="shared" si="1"/>
        <v>0</v>
      </c>
      <c r="F22" s="76"/>
      <c r="G22" s="76"/>
      <c r="H22" s="100"/>
    </row>
    <row r="23" spans="2:10" ht="29.25" customHeight="1" thickBot="1" x14ac:dyDescent="0.2">
      <c r="B23" s="85" t="str">
        <f>'Mon-Day 1'!B23</f>
        <v>Lunch Supervision</v>
      </c>
      <c r="C23" s="68"/>
      <c r="D23" s="68"/>
      <c r="E23" s="72">
        <f t="shared" si="1"/>
        <v>0</v>
      </c>
      <c r="F23" s="76"/>
      <c r="G23" s="76"/>
      <c r="H23" s="100"/>
    </row>
    <row r="24" spans="2:10" ht="36.75" customHeight="1" thickBot="1" x14ac:dyDescent="0.2">
      <c r="B24" s="85" t="str">
        <f>'Mon-Day 1'!B24</f>
        <v>Lunch Recess Supervision</v>
      </c>
      <c r="C24" s="68"/>
      <c r="D24" s="68"/>
      <c r="E24" s="72">
        <f t="shared" si="1"/>
        <v>0</v>
      </c>
      <c r="F24" s="76"/>
      <c r="G24" s="76"/>
      <c r="H24" s="100"/>
    </row>
    <row r="25" spans="2:10" ht="25.5" customHeight="1" thickBot="1" x14ac:dyDescent="0.2">
      <c r="B25" s="85" t="str">
        <f>'Mon-Day 1'!B25</f>
        <v>Transition/Break</v>
      </c>
      <c r="C25" s="68"/>
      <c r="D25" s="68"/>
      <c r="E25" s="72">
        <f t="shared" si="1"/>
        <v>0</v>
      </c>
      <c r="F25" s="76"/>
      <c r="G25" s="76"/>
      <c r="H25" s="100"/>
    </row>
    <row r="26" spans="2:10" ht="25.5" customHeight="1" thickBot="1" x14ac:dyDescent="0.2">
      <c r="B26" s="90" t="str">
        <f>'Mon-Day 1'!B26</f>
        <v>Block 7</v>
      </c>
      <c r="C26" s="66"/>
      <c r="D26" s="66"/>
      <c r="E26" s="71">
        <f t="shared" si="1"/>
        <v>0</v>
      </c>
      <c r="F26" s="77">
        <f>E26</f>
        <v>0</v>
      </c>
      <c r="G26" s="94"/>
      <c r="H26" s="101"/>
    </row>
    <row r="27" spans="2:10" ht="25.5" customHeight="1" thickBot="1" x14ac:dyDescent="0.2">
      <c r="B27" s="85" t="str">
        <f>'Mon-Day 1'!B27</f>
        <v>Transition/Break</v>
      </c>
      <c r="C27" s="68"/>
      <c r="D27" s="68"/>
      <c r="E27" s="72">
        <f t="shared" si="1"/>
        <v>0</v>
      </c>
      <c r="F27" s="76"/>
      <c r="G27" s="76"/>
      <c r="H27" s="100"/>
    </row>
    <row r="28" spans="2:10" ht="35.25" customHeight="1" thickBot="1" x14ac:dyDescent="0.2">
      <c r="B28" s="85" t="str">
        <f>'Mon-Day 1'!B28</f>
        <v>PM Recess Supervision</v>
      </c>
      <c r="C28" s="68"/>
      <c r="D28" s="68"/>
      <c r="E28" s="72">
        <f t="shared" si="1"/>
        <v>0</v>
      </c>
      <c r="F28" s="76"/>
      <c r="G28" s="76"/>
      <c r="H28" s="100"/>
    </row>
    <row r="29" spans="2:10" ht="25.5" customHeight="1" thickBot="1" x14ac:dyDescent="0.2">
      <c r="B29" s="85" t="str">
        <f>'Mon-Day 1'!B29</f>
        <v>Transition/Break</v>
      </c>
      <c r="C29" s="68"/>
      <c r="D29" s="68"/>
      <c r="E29" s="72">
        <f t="shared" si="1"/>
        <v>0</v>
      </c>
      <c r="F29" s="76"/>
      <c r="G29" s="76"/>
      <c r="H29" s="100"/>
    </row>
    <row r="30" spans="2:10" ht="28.5" customHeight="1" thickBot="1" x14ac:dyDescent="0.2">
      <c r="B30" s="90" t="str">
        <f>'Mon-Day 1'!B30</f>
        <v>Block 8</v>
      </c>
      <c r="C30" s="66"/>
      <c r="D30" s="66"/>
      <c r="E30" s="71">
        <f t="shared" si="1"/>
        <v>0</v>
      </c>
      <c r="F30" s="77">
        <f>E30</f>
        <v>0</v>
      </c>
      <c r="G30" s="94"/>
      <c r="H30" s="101"/>
    </row>
    <row r="31" spans="2:10" ht="25.5" customHeight="1" thickBot="1" x14ac:dyDescent="0.2">
      <c r="B31" s="85" t="str">
        <f>'Mon-Day 1'!B31</f>
        <v>Transition/Break</v>
      </c>
      <c r="C31" s="68"/>
      <c r="D31" s="68"/>
      <c r="E31" s="72">
        <f t="shared" si="1"/>
        <v>0</v>
      </c>
      <c r="F31" s="76"/>
      <c r="G31" s="76"/>
      <c r="H31" s="100"/>
    </row>
    <row r="32" spans="2:10" ht="25.5" customHeight="1" thickBot="1" x14ac:dyDescent="0.2">
      <c r="B32" s="90" t="str">
        <f>'Mon-Day 1'!B32</f>
        <v>Block 9</v>
      </c>
      <c r="C32" s="66"/>
      <c r="D32" s="66"/>
      <c r="E32" s="71">
        <f t="shared" si="1"/>
        <v>0</v>
      </c>
      <c r="F32" s="77">
        <f>E32</f>
        <v>0</v>
      </c>
      <c r="G32" s="94"/>
      <c r="H32" s="101"/>
    </row>
    <row r="33" spans="2:10" ht="25.5" customHeight="1" thickBot="1" x14ac:dyDescent="0.2">
      <c r="B33" s="85" t="str">
        <f>'Mon-Day 1'!B33</f>
        <v>Transition/Break</v>
      </c>
      <c r="C33" s="68"/>
      <c r="D33" s="68"/>
      <c r="E33" s="72">
        <f t="shared" si="1"/>
        <v>0</v>
      </c>
      <c r="F33" s="76"/>
      <c r="G33" s="76"/>
      <c r="H33" s="100"/>
    </row>
    <row r="34" spans="2:10" ht="25.5" customHeight="1" thickBot="1" x14ac:dyDescent="0.2">
      <c r="B34" s="90" t="str">
        <f>'Mon-Day 1'!B34</f>
        <v>Block 10</v>
      </c>
      <c r="C34" s="66"/>
      <c r="D34" s="66"/>
      <c r="E34" s="71">
        <f t="shared" si="1"/>
        <v>0</v>
      </c>
      <c r="F34" s="77">
        <f>E34</f>
        <v>0</v>
      </c>
      <c r="G34" s="94"/>
      <c r="H34" s="101"/>
    </row>
    <row r="35" spans="2:10" ht="25.5" customHeight="1" thickBot="1" x14ac:dyDescent="0.2">
      <c r="B35" s="85" t="str">
        <f>'Mon-Day 1'!B35</f>
        <v>Transition/Break</v>
      </c>
      <c r="C35" s="68"/>
      <c r="D35" s="68"/>
      <c r="E35" s="72">
        <f t="shared" si="1"/>
        <v>0</v>
      </c>
      <c r="F35" s="76"/>
      <c r="G35" s="76"/>
      <c r="H35" s="100"/>
      <c r="I35" s="7"/>
      <c r="J35" s="7"/>
    </row>
    <row r="36" spans="2:10" ht="36" customHeight="1" thickBot="1" x14ac:dyDescent="0.2">
      <c r="B36" s="90" t="str">
        <f>'Mon-Day 1'!B36</f>
        <v>Block 11</v>
      </c>
      <c r="C36" s="66"/>
      <c r="D36" s="66"/>
      <c r="E36" s="71">
        <f t="shared" si="1"/>
        <v>0</v>
      </c>
      <c r="F36" s="77">
        <f>E36</f>
        <v>0</v>
      </c>
      <c r="G36" s="94"/>
      <c r="H36" s="101"/>
      <c r="I36" s="7"/>
      <c r="J36" s="7"/>
    </row>
    <row r="37" spans="2:10" ht="29.25" customHeight="1" thickBot="1" x14ac:dyDescent="0.2">
      <c r="B37" s="85" t="str">
        <f>'Mon-Day 1'!B37</f>
        <v>Transition/Break</v>
      </c>
      <c r="C37" s="68"/>
      <c r="D37" s="68"/>
      <c r="E37" s="72">
        <f t="shared" si="1"/>
        <v>0</v>
      </c>
      <c r="F37" s="76"/>
      <c r="G37" s="76"/>
      <c r="H37" s="100"/>
      <c r="I37" s="7"/>
      <c r="J37" s="7"/>
    </row>
    <row r="38" spans="2:10" ht="50.25" customHeight="1" thickBot="1" x14ac:dyDescent="0.2">
      <c r="B38" s="88" t="str">
        <f>'Mon-Day 1'!B38</f>
        <v>After School Supervision</v>
      </c>
      <c r="C38" s="69"/>
      <c r="D38" s="69"/>
      <c r="E38" s="73">
        <f>IFERROR((D38-C38)*24*60,0)</f>
        <v>0</v>
      </c>
      <c r="F38" s="95"/>
      <c r="G38" s="95"/>
      <c r="H38" s="102"/>
    </row>
    <row r="39" spans="2:10" ht="25.5" customHeight="1" thickTop="1" thickBot="1" x14ac:dyDescent="0.2">
      <c r="B39" s="89"/>
      <c r="C39" s="30"/>
      <c r="D39" s="31"/>
      <c r="E39" s="70"/>
      <c r="F39" s="65">
        <f>F6+F8+F10+F14+F16+F21+F26+F30+F32+F34+F36</f>
        <v>0</v>
      </c>
      <c r="G39" s="96">
        <f>G6+G8+G10+G14+G16+G21+G26+G30+G32+G34+G36</f>
        <v>0</v>
      </c>
      <c r="H39" s="75">
        <f>H4+H5+H7+H9+H11+H12+H13+H15+H17+H18+H19+H20+H22+H23+H24+H25+H27+H28+H29+H31+H33+H35+H38+H37</f>
        <v>0</v>
      </c>
    </row>
    <row r="40" spans="2:10" ht="49.5" customHeight="1" thickBot="1" x14ac:dyDescent="0.2">
      <c r="B40" s="29" t="s">
        <v>62</v>
      </c>
      <c r="C40" s="65">
        <f>F39</f>
        <v>0</v>
      </c>
      <c r="D40" s="22" t="s">
        <v>63</v>
      </c>
      <c r="E40" s="75">
        <f>G39+H39</f>
        <v>0</v>
      </c>
      <c r="F40" s="76"/>
      <c r="G40" s="76"/>
      <c r="H40" s="76"/>
    </row>
  </sheetData>
  <mergeCells count="2">
    <mergeCell ref="G1:H1"/>
    <mergeCell ref="G2:H2"/>
  </mergeCells>
  <dataValidations count="4">
    <dataValidation allowBlank="1" showInputMessage="1" showErrorMessage="1" prompt="adsfa" sqref="I1" xr:uid="{00000000-0002-0000-0400-000000000000}"/>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21 G16 G14 G10 G8 G32 G6 G34 G36" xr:uid="{00000000-0002-0000-0400-000001000000}">
      <formula1>0</formula1>
      <formula2>120</formula2>
    </dataValidation>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6 F8 F10 F14 F16 F21 F26 F30 F32 F34 F36" xr:uid="{00000000-0002-0000-0400-000002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4:H5 H7 H9 H11:H13 H15 H17:H20 H22:H25 H27:H29 H31 H33 H35 H37:H38" xr:uid="{00000000-0002-0000-0400-000003000000}">
      <formula1>0</formula1>
      <formula2>120</formula2>
    </dataValidation>
  </dataValidations>
  <hyperlinks>
    <hyperlink ref="G1" location="'Hours Summary'!A1" display="Return to Main" xr:uid="{00000000-0004-0000-0400-000000000000}"/>
  </hyperlinks>
  <printOptions horizontalCentered="1"/>
  <pageMargins left="0.25" right="0.25" top="0.75" bottom="0.75" header="0.3" footer="0.3"/>
  <pageSetup scale="4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14999847407452621"/>
    <pageSetUpPr autoPageBreaks="0" fitToPage="1"/>
  </sheetPr>
  <dimension ref="B1:K40"/>
  <sheetViews>
    <sheetView showGridLines="0" zoomScale="80" zoomScaleNormal="80" workbookViewId="0">
      <pane xSplit="8" ySplit="3" topLeftCell="I24" activePane="bottomRight" state="frozen"/>
      <selection pane="topRight" activeCell="H1" sqref="H1"/>
      <selection pane="bottomLeft" activeCell="A4" sqref="A4"/>
      <selection pane="bottomRight" activeCell="C4" sqref="C4:D38"/>
    </sheetView>
  </sheetViews>
  <sheetFormatPr baseColWidth="10" defaultColWidth="8.83203125" defaultRowHeight="25.5" customHeight="1" thickBottom="1" x14ac:dyDescent="0.2"/>
  <cols>
    <col min="1" max="1" width="2.1640625" customWidth="1"/>
    <col min="2" max="2" width="22.83203125" customWidth="1"/>
    <col min="3" max="3" width="13.83203125" customWidth="1"/>
    <col min="4" max="5" width="17.83203125" customWidth="1"/>
    <col min="6" max="6" width="15.83203125" customWidth="1"/>
    <col min="7" max="7" width="10.83203125" customWidth="1"/>
    <col min="8" max="8" width="12.1640625" customWidth="1"/>
    <col min="9" max="9" width="14.1640625" customWidth="1"/>
    <col min="10" max="10" width="18.83203125" customWidth="1"/>
    <col min="11" max="11" width="2.1640625" customWidth="1"/>
  </cols>
  <sheetData>
    <row r="1" spans="2:11" ht="62.25" customHeight="1" thickBot="1" x14ac:dyDescent="0.4">
      <c r="B1" s="37" t="s">
        <v>27</v>
      </c>
      <c r="C1" s="1"/>
      <c r="E1" s="32" t="s">
        <v>64</v>
      </c>
      <c r="F1" s="33">
        <f>C2+F2</f>
        <v>0</v>
      </c>
      <c r="G1" s="419" t="s">
        <v>22</v>
      </c>
      <c r="H1" s="420"/>
      <c r="I1" s="91"/>
    </row>
    <row r="2" spans="2:11" ht="70.5" customHeight="1" thickBot="1" x14ac:dyDescent="0.25">
      <c r="B2" s="23" t="s">
        <v>52</v>
      </c>
      <c r="C2" s="26">
        <f>C40</f>
        <v>0</v>
      </c>
      <c r="D2" s="24" t="s">
        <v>19</v>
      </c>
      <c r="E2" s="25" t="s">
        <v>53</v>
      </c>
      <c r="F2" s="27">
        <f>E40</f>
        <v>0</v>
      </c>
      <c r="G2" s="417" t="s">
        <v>19</v>
      </c>
      <c r="H2" s="418"/>
      <c r="I2" s="8"/>
      <c r="J2" s="3"/>
    </row>
    <row r="3" spans="2:11" ht="32.25" customHeight="1" thickBot="1" x14ac:dyDescent="0.25">
      <c r="B3" s="28" t="s">
        <v>3</v>
      </c>
      <c r="C3" s="35" t="s">
        <v>1</v>
      </c>
      <c r="D3" s="35" t="s">
        <v>2</v>
      </c>
      <c r="E3" s="35" t="s">
        <v>17</v>
      </c>
      <c r="F3" s="83" t="s">
        <v>33</v>
      </c>
      <c r="G3" s="36" t="s">
        <v>97</v>
      </c>
      <c r="H3" s="99" t="s">
        <v>61</v>
      </c>
      <c r="I3" s="2"/>
      <c r="J3" s="3"/>
    </row>
    <row r="4" spans="2:11" ht="25.5" customHeight="1" thickBot="1" x14ac:dyDescent="0.2">
      <c r="B4" s="85" t="str">
        <f>'Mon-Day 1'!B4</f>
        <v>AM Supervision</v>
      </c>
      <c r="C4" s="67"/>
      <c r="D4" s="67"/>
      <c r="E4" s="72">
        <f t="shared" ref="E4:E13" si="0">IFERROR((D4-C4)*24*60,0)</f>
        <v>0</v>
      </c>
      <c r="F4" s="76"/>
      <c r="G4" s="76"/>
      <c r="H4" s="100"/>
      <c r="I4" s="4"/>
      <c r="J4" s="5"/>
      <c r="K4" t="s">
        <v>0</v>
      </c>
    </row>
    <row r="5" spans="2:11" ht="25.5" customHeight="1" thickBot="1" x14ac:dyDescent="0.2">
      <c r="B5" s="85" t="str">
        <f>'Mon-Day 1'!B5</f>
        <v>Morning Prayer</v>
      </c>
      <c r="C5" s="68"/>
      <c r="D5" s="68"/>
      <c r="E5" s="72">
        <f t="shared" si="0"/>
        <v>0</v>
      </c>
      <c r="F5" s="76"/>
      <c r="G5" s="76"/>
      <c r="H5" s="100"/>
      <c r="I5" s="6"/>
      <c r="J5" s="6"/>
      <c r="K5" t="s">
        <v>0</v>
      </c>
    </row>
    <row r="6" spans="2:11" ht="25.5" customHeight="1" thickBot="1" x14ac:dyDescent="0.2">
      <c r="B6" s="90" t="str">
        <f>'Mon-Day 1'!B6</f>
        <v>Block 1</v>
      </c>
      <c r="C6" s="66"/>
      <c r="D6" s="66"/>
      <c r="E6" s="71">
        <f t="shared" si="0"/>
        <v>0</v>
      </c>
      <c r="F6" s="77">
        <f>E6</f>
        <v>0</v>
      </c>
      <c r="G6" s="94"/>
      <c r="H6" s="101"/>
      <c r="I6" s="7"/>
      <c r="J6" s="7"/>
    </row>
    <row r="7" spans="2:11" ht="25.5" customHeight="1" thickBot="1" x14ac:dyDescent="0.2">
      <c r="B7" s="85" t="str">
        <f>'Mon-Day 1'!B7</f>
        <v>Transition/Break</v>
      </c>
      <c r="C7" s="68"/>
      <c r="D7" s="68"/>
      <c r="E7" s="72">
        <f t="shared" si="0"/>
        <v>0</v>
      </c>
      <c r="F7" s="76"/>
      <c r="G7" s="76"/>
      <c r="H7" s="100"/>
      <c r="I7" s="7"/>
      <c r="J7" s="7"/>
    </row>
    <row r="8" spans="2:11" ht="25.5" customHeight="1" thickBot="1" x14ac:dyDescent="0.2">
      <c r="B8" s="90" t="str">
        <f>'Mon-Day 1'!B8</f>
        <v>Block 2</v>
      </c>
      <c r="C8" s="66"/>
      <c r="D8" s="66"/>
      <c r="E8" s="71">
        <f t="shared" si="0"/>
        <v>0</v>
      </c>
      <c r="F8" s="77">
        <f>E8</f>
        <v>0</v>
      </c>
      <c r="G8" s="94"/>
      <c r="H8" s="101"/>
      <c r="I8" s="7"/>
      <c r="J8" s="7"/>
    </row>
    <row r="9" spans="2:11" ht="25.5" customHeight="1" thickBot="1" x14ac:dyDescent="0.2">
      <c r="B9" s="85" t="str">
        <f>'Mon-Day 1'!B9</f>
        <v>Transition/Break</v>
      </c>
      <c r="C9" s="68"/>
      <c r="D9" s="68"/>
      <c r="E9" s="72">
        <f t="shared" si="0"/>
        <v>0</v>
      </c>
      <c r="F9" s="76"/>
      <c r="G9" s="76"/>
      <c r="H9" s="100"/>
      <c r="I9" s="7"/>
      <c r="J9" s="7"/>
    </row>
    <row r="10" spans="2:11" ht="25.5" customHeight="1" thickBot="1" x14ac:dyDescent="0.2">
      <c r="B10" s="90" t="str">
        <f>'Mon-Day 1'!B10</f>
        <v>Block 3</v>
      </c>
      <c r="C10" s="66"/>
      <c r="D10" s="66"/>
      <c r="E10" s="71">
        <f t="shared" si="0"/>
        <v>0</v>
      </c>
      <c r="F10" s="77">
        <f>E10</f>
        <v>0</v>
      </c>
      <c r="G10" s="94"/>
      <c r="H10" s="101"/>
      <c r="I10" s="7"/>
      <c r="J10" s="7"/>
    </row>
    <row r="11" spans="2:11" ht="25.5" customHeight="1" thickBot="1" x14ac:dyDescent="0.2">
      <c r="B11" s="85" t="str">
        <f>'Mon-Day 1'!B11</f>
        <v>Transition/Break</v>
      </c>
      <c r="C11" s="68"/>
      <c r="D11" s="68"/>
      <c r="E11" s="72">
        <f t="shared" si="0"/>
        <v>0</v>
      </c>
      <c r="F11" s="76"/>
      <c r="G11" s="76"/>
      <c r="H11" s="100"/>
      <c r="I11" s="7"/>
      <c r="J11" s="7"/>
    </row>
    <row r="12" spans="2:11" ht="36" customHeight="1" thickBot="1" x14ac:dyDescent="0.2">
      <c r="B12" s="85" t="str">
        <f>'Mon-Day 1'!B12</f>
        <v>Recess Supervision</v>
      </c>
      <c r="C12" s="68"/>
      <c r="D12" s="68"/>
      <c r="E12" s="72">
        <f t="shared" si="0"/>
        <v>0</v>
      </c>
      <c r="F12" s="76"/>
      <c r="G12" s="76"/>
      <c r="H12" s="100"/>
      <c r="I12" s="7"/>
      <c r="J12" s="7"/>
    </row>
    <row r="13" spans="2:11" ht="25.5" customHeight="1" thickBot="1" x14ac:dyDescent="0.2">
      <c r="B13" s="85" t="str">
        <f>'Mon-Day 1'!B13</f>
        <v>Transition/Break</v>
      </c>
      <c r="C13" s="68"/>
      <c r="D13" s="68"/>
      <c r="E13" s="72">
        <f t="shared" si="0"/>
        <v>0</v>
      </c>
      <c r="F13" s="76"/>
      <c r="G13" s="76"/>
      <c r="H13" s="100"/>
      <c r="I13" s="7"/>
      <c r="J13" s="7"/>
    </row>
    <row r="14" spans="2:11" ht="25.5" customHeight="1" thickBot="1" x14ac:dyDescent="0.2">
      <c r="B14" s="90" t="str">
        <f>'Mon-Day 1'!B14</f>
        <v>Block 4</v>
      </c>
      <c r="C14" s="66"/>
      <c r="D14" s="66"/>
      <c r="E14" s="71">
        <f>IFERROR((D14-C14)*24*60,0)</f>
        <v>0</v>
      </c>
      <c r="F14" s="77">
        <f>E14</f>
        <v>0</v>
      </c>
      <c r="G14" s="94"/>
      <c r="H14" s="101"/>
      <c r="I14" s="7"/>
      <c r="J14" s="7"/>
    </row>
    <row r="15" spans="2:11" ht="25.5" customHeight="1" thickBot="1" x14ac:dyDescent="0.2">
      <c r="B15" s="85" t="str">
        <f>'Mon-Day 1'!B15</f>
        <v>Transition/Break</v>
      </c>
      <c r="C15" s="68"/>
      <c r="D15" s="68"/>
      <c r="E15" s="72">
        <f>IFERROR((D15-C15)*24*60,0)</f>
        <v>0</v>
      </c>
      <c r="F15" s="76"/>
      <c r="G15" s="76"/>
      <c r="H15" s="100"/>
      <c r="I15" s="7"/>
      <c r="J15" s="7"/>
    </row>
    <row r="16" spans="2:11" ht="25.5" customHeight="1" thickBot="1" x14ac:dyDescent="0.2">
      <c r="B16" s="90" t="str">
        <f>'Mon-Day 1'!B16</f>
        <v>Block 5</v>
      </c>
      <c r="C16" s="66"/>
      <c r="D16" s="66"/>
      <c r="E16" s="71">
        <f>IFERROR((D16-C16)*24*60,0)</f>
        <v>0</v>
      </c>
      <c r="F16" s="77">
        <f>E16</f>
        <v>0</v>
      </c>
      <c r="G16" s="94"/>
      <c r="H16" s="101"/>
      <c r="I16" s="7"/>
      <c r="J16" s="7"/>
    </row>
    <row r="17" spans="2:10" ht="25.5" customHeight="1" thickBot="1" x14ac:dyDescent="0.2">
      <c r="B17" s="85" t="str">
        <f>'Mon-Day 1'!B17</f>
        <v>Transition/Break</v>
      </c>
      <c r="C17" s="68"/>
      <c r="D17" s="68"/>
      <c r="E17" s="72">
        <f t="shared" ref="E17:E37" si="1">IFERROR((D17-C17)*24*60,0)</f>
        <v>0</v>
      </c>
      <c r="F17" s="76"/>
      <c r="G17" s="76"/>
      <c r="H17" s="100"/>
      <c r="I17" s="7"/>
      <c r="J17" s="7"/>
    </row>
    <row r="18" spans="2:10" ht="25.5" customHeight="1" thickBot="1" x14ac:dyDescent="0.2">
      <c r="B18" s="85" t="str">
        <f>'Mon-Day 1'!B18</f>
        <v>Lunch Supervision</v>
      </c>
      <c r="C18" s="68"/>
      <c r="D18" s="68"/>
      <c r="E18" s="72">
        <f t="shared" si="1"/>
        <v>0</v>
      </c>
      <c r="F18" s="76"/>
      <c r="G18" s="76"/>
      <c r="H18" s="100"/>
    </row>
    <row r="19" spans="2:10" ht="36" customHeight="1" thickBot="1" x14ac:dyDescent="0.2">
      <c r="B19" s="85" t="str">
        <f>'Mon-Day 1'!B19</f>
        <v>Lunch Recess Supervision</v>
      </c>
      <c r="C19" s="68"/>
      <c r="D19" s="68"/>
      <c r="E19" s="72">
        <f t="shared" si="1"/>
        <v>0</v>
      </c>
      <c r="F19" s="76"/>
      <c r="G19" s="76"/>
      <c r="H19" s="100"/>
    </row>
    <row r="20" spans="2:10" ht="25.5" customHeight="1" thickBot="1" x14ac:dyDescent="0.2">
      <c r="B20" s="85" t="str">
        <f>'Mon-Day 1'!B20</f>
        <v>Transition/Break</v>
      </c>
      <c r="C20" s="68"/>
      <c r="D20" s="68"/>
      <c r="E20" s="72">
        <f t="shared" si="1"/>
        <v>0</v>
      </c>
      <c r="F20" s="76"/>
      <c r="G20" s="76"/>
      <c r="H20" s="100"/>
    </row>
    <row r="21" spans="2:10" ht="25.5" customHeight="1" thickBot="1" x14ac:dyDescent="0.2">
      <c r="B21" s="90" t="str">
        <f>'Mon-Day 1'!B21</f>
        <v>Block 6</v>
      </c>
      <c r="C21" s="66"/>
      <c r="D21" s="66"/>
      <c r="E21" s="71">
        <f t="shared" si="1"/>
        <v>0</v>
      </c>
      <c r="F21" s="77">
        <f>E21</f>
        <v>0</v>
      </c>
      <c r="G21" s="94"/>
      <c r="H21" s="101"/>
    </row>
    <row r="22" spans="2:10" ht="25.5" customHeight="1" thickBot="1" x14ac:dyDescent="0.2">
      <c r="B22" s="85" t="str">
        <f>'Mon-Day 1'!B22</f>
        <v>Transition/Break</v>
      </c>
      <c r="C22" s="68"/>
      <c r="D22" s="68"/>
      <c r="E22" s="72">
        <f t="shared" si="1"/>
        <v>0</v>
      </c>
      <c r="F22" s="76"/>
      <c r="G22" s="76"/>
      <c r="H22" s="100"/>
    </row>
    <row r="23" spans="2:10" ht="29.25" customHeight="1" thickBot="1" x14ac:dyDescent="0.2">
      <c r="B23" s="85" t="str">
        <f>'Mon-Day 1'!B23</f>
        <v>Lunch Supervision</v>
      </c>
      <c r="C23" s="68"/>
      <c r="D23" s="68"/>
      <c r="E23" s="72">
        <f t="shared" si="1"/>
        <v>0</v>
      </c>
      <c r="F23" s="76"/>
      <c r="G23" s="76"/>
      <c r="H23" s="100"/>
    </row>
    <row r="24" spans="2:10" ht="36" customHeight="1" thickBot="1" x14ac:dyDescent="0.2">
      <c r="B24" s="85" t="str">
        <f>'Mon-Day 1'!B24</f>
        <v>Lunch Recess Supervision</v>
      </c>
      <c r="C24" s="68"/>
      <c r="D24" s="68"/>
      <c r="E24" s="72">
        <f t="shared" si="1"/>
        <v>0</v>
      </c>
      <c r="F24" s="76"/>
      <c r="G24" s="76"/>
      <c r="H24" s="100"/>
    </row>
    <row r="25" spans="2:10" ht="25.5" customHeight="1" thickBot="1" x14ac:dyDescent="0.2">
      <c r="B25" s="85" t="str">
        <f>'Mon-Day 1'!B25</f>
        <v>Transition/Break</v>
      </c>
      <c r="C25" s="68"/>
      <c r="D25" s="68"/>
      <c r="E25" s="72">
        <f t="shared" si="1"/>
        <v>0</v>
      </c>
      <c r="F25" s="76"/>
      <c r="G25" s="76"/>
      <c r="H25" s="100"/>
    </row>
    <row r="26" spans="2:10" ht="25.5" customHeight="1" thickBot="1" x14ac:dyDescent="0.2">
      <c r="B26" s="90" t="str">
        <f>'Mon-Day 1'!B26</f>
        <v>Block 7</v>
      </c>
      <c r="C26" s="66"/>
      <c r="D26" s="66"/>
      <c r="E26" s="71">
        <f t="shared" si="1"/>
        <v>0</v>
      </c>
      <c r="F26" s="77">
        <f>E26</f>
        <v>0</v>
      </c>
      <c r="G26" s="94"/>
      <c r="H26" s="101"/>
    </row>
    <row r="27" spans="2:10" ht="25.5" customHeight="1" thickBot="1" x14ac:dyDescent="0.2">
      <c r="B27" s="85" t="str">
        <f>'Mon-Day 1'!B27</f>
        <v>Transition/Break</v>
      </c>
      <c r="C27" s="68"/>
      <c r="D27" s="68"/>
      <c r="E27" s="72">
        <f t="shared" si="1"/>
        <v>0</v>
      </c>
      <c r="F27" s="76"/>
      <c r="G27" s="76"/>
      <c r="H27" s="100"/>
    </row>
    <row r="28" spans="2:10" ht="36" customHeight="1" thickBot="1" x14ac:dyDescent="0.2">
      <c r="B28" s="85" t="str">
        <f>'Mon-Day 1'!B28</f>
        <v>PM Recess Supervision</v>
      </c>
      <c r="C28" s="68"/>
      <c r="D28" s="68"/>
      <c r="E28" s="72">
        <f t="shared" si="1"/>
        <v>0</v>
      </c>
      <c r="F28" s="76"/>
      <c r="G28" s="76"/>
      <c r="H28" s="100"/>
    </row>
    <row r="29" spans="2:10" ht="25.5" customHeight="1" thickBot="1" x14ac:dyDescent="0.2">
      <c r="B29" s="85" t="str">
        <f>'Mon-Day 1'!B29</f>
        <v>Transition/Break</v>
      </c>
      <c r="C29" s="68"/>
      <c r="D29" s="68"/>
      <c r="E29" s="72">
        <f t="shared" si="1"/>
        <v>0</v>
      </c>
      <c r="F29" s="76"/>
      <c r="G29" s="76"/>
      <c r="H29" s="100"/>
    </row>
    <row r="30" spans="2:10" ht="28.5" customHeight="1" thickBot="1" x14ac:dyDescent="0.2">
      <c r="B30" s="90" t="str">
        <f>'Mon-Day 1'!B30</f>
        <v>Block 8</v>
      </c>
      <c r="C30" s="66"/>
      <c r="D30" s="66"/>
      <c r="E30" s="71">
        <f t="shared" si="1"/>
        <v>0</v>
      </c>
      <c r="F30" s="77">
        <f>E30</f>
        <v>0</v>
      </c>
      <c r="G30" s="94"/>
      <c r="H30" s="101"/>
    </row>
    <row r="31" spans="2:10" ht="25.5" customHeight="1" thickBot="1" x14ac:dyDescent="0.2">
      <c r="B31" s="85" t="str">
        <f>'Mon-Day 1'!B31</f>
        <v>Transition/Break</v>
      </c>
      <c r="C31" s="68"/>
      <c r="D31" s="68"/>
      <c r="E31" s="72">
        <f t="shared" si="1"/>
        <v>0</v>
      </c>
      <c r="F31" s="76"/>
      <c r="G31" s="76"/>
      <c r="H31" s="100"/>
    </row>
    <row r="32" spans="2:10" ht="25.5" customHeight="1" thickBot="1" x14ac:dyDescent="0.2">
      <c r="B32" s="90" t="str">
        <f>'Mon-Day 1'!B32</f>
        <v>Block 9</v>
      </c>
      <c r="C32" s="66"/>
      <c r="D32" s="66"/>
      <c r="E32" s="71">
        <f t="shared" si="1"/>
        <v>0</v>
      </c>
      <c r="F32" s="77">
        <f>E32</f>
        <v>0</v>
      </c>
      <c r="G32" s="94"/>
      <c r="H32" s="101"/>
    </row>
    <row r="33" spans="2:10" ht="25.5" customHeight="1" thickBot="1" x14ac:dyDescent="0.2">
      <c r="B33" s="85" t="str">
        <f>'Mon-Day 1'!B33</f>
        <v>Transition/Break</v>
      </c>
      <c r="C33" s="68"/>
      <c r="D33" s="68"/>
      <c r="E33" s="72">
        <f t="shared" si="1"/>
        <v>0</v>
      </c>
      <c r="F33" s="76"/>
      <c r="G33" s="76"/>
      <c r="H33" s="100"/>
    </row>
    <row r="34" spans="2:10" ht="25.5" customHeight="1" thickBot="1" x14ac:dyDescent="0.2">
      <c r="B34" s="90" t="str">
        <f>'Mon-Day 1'!B34</f>
        <v>Block 10</v>
      </c>
      <c r="C34" s="66"/>
      <c r="D34" s="66"/>
      <c r="E34" s="71">
        <f t="shared" si="1"/>
        <v>0</v>
      </c>
      <c r="F34" s="77">
        <f>E34</f>
        <v>0</v>
      </c>
      <c r="G34" s="94"/>
      <c r="H34" s="101"/>
    </row>
    <row r="35" spans="2:10" ht="25.5" customHeight="1" thickBot="1" x14ac:dyDescent="0.2">
      <c r="B35" s="85" t="str">
        <f>'Mon-Day 1'!B35</f>
        <v>Transition/Break</v>
      </c>
      <c r="C35" s="68"/>
      <c r="D35" s="68"/>
      <c r="E35" s="72">
        <f t="shared" si="1"/>
        <v>0</v>
      </c>
      <c r="F35" s="76"/>
      <c r="G35" s="76"/>
      <c r="H35" s="100"/>
      <c r="I35" s="7"/>
      <c r="J35" s="7"/>
    </row>
    <row r="36" spans="2:10" ht="36" customHeight="1" thickBot="1" x14ac:dyDescent="0.2">
      <c r="B36" s="90" t="str">
        <f>'Mon-Day 1'!B36</f>
        <v>Block 11</v>
      </c>
      <c r="C36" s="66"/>
      <c r="D36" s="66"/>
      <c r="E36" s="71">
        <f t="shared" si="1"/>
        <v>0</v>
      </c>
      <c r="F36" s="77">
        <f>E36</f>
        <v>0</v>
      </c>
      <c r="G36" s="94"/>
      <c r="H36" s="101"/>
      <c r="I36" s="7"/>
      <c r="J36" s="7"/>
    </row>
    <row r="37" spans="2:10" ht="27" customHeight="1" thickBot="1" x14ac:dyDescent="0.2">
      <c r="B37" s="85" t="str">
        <f>'Mon-Day 1'!B37</f>
        <v>Transition/Break</v>
      </c>
      <c r="C37" s="68"/>
      <c r="D37" s="68"/>
      <c r="E37" s="72">
        <f t="shared" si="1"/>
        <v>0</v>
      </c>
      <c r="F37" s="76"/>
      <c r="G37" s="76"/>
      <c r="H37" s="100"/>
      <c r="I37" s="7"/>
      <c r="J37" s="7"/>
    </row>
    <row r="38" spans="2:10" ht="51.75" customHeight="1" thickBot="1" x14ac:dyDescent="0.2">
      <c r="B38" s="88" t="str">
        <f>'Mon-Day 1'!B38</f>
        <v>After School Supervision</v>
      </c>
      <c r="C38" s="69"/>
      <c r="D38" s="69"/>
      <c r="E38" s="73">
        <f>IFERROR((D38-C38)*24*60,0)</f>
        <v>0</v>
      </c>
      <c r="F38" s="95"/>
      <c r="G38" s="95"/>
      <c r="H38" s="102"/>
    </row>
    <row r="39" spans="2:10" ht="29.25" customHeight="1" thickTop="1" thickBot="1" x14ac:dyDescent="0.2">
      <c r="B39" s="89"/>
      <c r="C39" s="30"/>
      <c r="D39" s="31"/>
      <c r="E39" s="70"/>
      <c r="F39" s="65">
        <f>F6+F8+F10+F14+F16+F21+F26+F30+F32+F34+F36</f>
        <v>0</v>
      </c>
      <c r="G39" s="96">
        <f>G6+G8+G10+G14+G16+G21+G26+G30+G32+G34+G36</f>
        <v>0</v>
      </c>
      <c r="H39" s="75">
        <f>H4+H5+H7+H9+H11+H12+H13+H15+H17+H18+H19+H20+H22+H23+H24+H25+H27+H28+H29+H31+H33+H35+H38+H37</f>
        <v>0</v>
      </c>
    </row>
    <row r="40" spans="2:10" ht="54" customHeight="1" thickBot="1" x14ac:dyDescent="0.2">
      <c r="B40" s="29" t="s">
        <v>62</v>
      </c>
      <c r="C40" s="65">
        <f>F39</f>
        <v>0</v>
      </c>
      <c r="D40" s="22" t="s">
        <v>63</v>
      </c>
      <c r="E40" s="75">
        <f>G39+H39</f>
        <v>0</v>
      </c>
      <c r="F40" s="76"/>
      <c r="G40" s="76"/>
      <c r="H40" s="76"/>
    </row>
  </sheetData>
  <mergeCells count="2">
    <mergeCell ref="G1:H1"/>
    <mergeCell ref="G2:H2"/>
  </mergeCells>
  <dataValidations count="4">
    <dataValidation allowBlank="1" showInputMessage="1" showErrorMessage="1" prompt="adsfa" sqref="I1" xr:uid="{00000000-0002-0000-0500-000000000000}"/>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21 G16 G14 G10 G8 G32 G6 G34 G36" xr:uid="{00000000-0002-0000-0500-000001000000}">
      <formula1>0</formula1>
      <formula2>120</formula2>
    </dataValidation>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6 F8 F10 F14 F16 F21 F26 F30 F32 F34 F36" xr:uid="{00000000-0002-0000-0500-000002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4:H5 H7 H9 H11:H13 H15 H17:H20 H22:H25 H27:H29 H31 H33 H35 H37:H38" xr:uid="{00000000-0002-0000-0500-000003000000}">
      <formula1>0</formula1>
      <formula2>120</formula2>
    </dataValidation>
  </dataValidations>
  <hyperlinks>
    <hyperlink ref="G1" location="'Hours Summary'!A1" display="Return to Main" xr:uid="{00000000-0004-0000-0500-000000000000}"/>
  </hyperlinks>
  <printOptions horizontalCentered="1"/>
  <pageMargins left="0.25" right="0.25" top="0.75" bottom="0.75" header="0.3" footer="0.3"/>
  <pageSetup scale="4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tint="-0.14999847407452621"/>
    <pageSetUpPr autoPageBreaks="0" fitToPage="1"/>
  </sheetPr>
  <dimension ref="B1:K40"/>
  <sheetViews>
    <sheetView showGridLines="0" zoomScale="80" zoomScaleNormal="80" workbookViewId="0">
      <pane xSplit="8" ySplit="3" topLeftCell="I26" activePane="bottomRight" state="frozen"/>
      <selection pane="topRight" activeCell="H1" sqref="H1"/>
      <selection pane="bottomLeft" activeCell="A4" sqref="A4"/>
      <selection pane="bottomRight" activeCell="C4" sqref="C4:D38"/>
    </sheetView>
  </sheetViews>
  <sheetFormatPr baseColWidth="10" defaultColWidth="8.83203125" defaultRowHeight="25.5" customHeight="1" thickBottom="1" x14ac:dyDescent="0.2"/>
  <cols>
    <col min="1" max="1" width="2.1640625" customWidth="1"/>
    <col min="2" max="2" width="22.5" customWidth="1"/>
    <col min="3" max="3" width="13.83203125" customWidth="1"/>
    <col min="4" max="4" width="17.83203125" customWidth="1"/>
    <col min="5" max="5" width="17.5" customWidth="1"/>
    <col min="6" max="6" width="16.83203125" customWidth="1"/>
    <col min="7" max="7" width="10.83203125" customWidth="1"/>
    <col min="8" max="8" width="12.1640625" customWidth="1"/>
    <col min="9" max="9" width="14.1640625" customWidth="1"/>
    <col min="10" max="10" width="18.83203125" customWidth="1"/>
    <col min="11" max="11" width="2.1640625" customWidth="1"/>
  </cols>
  <sheetData>
    <row r="1" spans="2:11" ht="62.25" customHeight="1" thickBot="1" x14ac:dyDescent="0.4">
      <c r="B1" s="37" t="s">
        <v>28</v>
      </c>
      <c r="C1" s="1"/>
      <c r="E1" s="32" t="s">
        <v>64</v>
      </c>
      <c r="F1" s="33">
        <f>C2+F2</f>
        <v>0</v>
      </c>
      <c r="G1" s="419" t="s">
        <v>22</v>
      </c>
      <c r="H1" s="420"/>
      <c r="I1" s="91"/>
    </row>
    <row r="2" spans="2:11" ht="70.5" customHeight="1" thickBot="1" x14ac:dyDescent="0.25">
      <c r="B2" s="23" t="s">
        <v>52</v>
      </c>
      <c r="C2" s="26">
        <f>C40</f>
        <v>0</v>
      </c>
      <c r="D2" s="24" t="s">
        <v>19</v>
      </c>
      <c r="E2" s="25" t="s">
        <v>53</v>
      </c>
      <c r="F2" s="27">
        <f>E40</f>
        <v>0</v>
      </c>
      <c r="G2" s="417" t="s">
        <v>19</v>
      </c>
      <c r="H2" s="418"/>
      <c r="I2" s="8"/>
      <c r="J2" s="3"/>
    </row>
    <row r="3" spans="2:11" ht="32.25" customHeight="1" thickBot="1" x14ac:dyDescent="0.25">
      <c r="B3" s="28" t="s">
        <v>3</v>
      </c>
      <c r="C3" s="35" t="s">
        <v>1</v>
      </c>
      <c r="D3" s="35" t="s">
        <v>2</v>
      </c>
      <c r="E3" s="35" t="s">
        <v>17</v>
      </c>
      <c r="F3" s="83" t="s">
        <v>33</v>
      </c>
      <c r="G3" s="36" t="s">
        <v>97</v>
      </c>
      <c r="H3" s="99" t="s">
        <v>61</v>
      </c>
      <c r="I3" s="2"/>
      <c r="J3" s="3"/>
    </row>
    <row r="4" spans="2:11" ht="25.5" customHeight="1" thickBot="1" x14ac:dyDescent="0.2">
      <c r="B4" s="85" t="str">
        <f>'Mon-Day 1'!B4</f>
        <v>AM Supervision</v>
      </c>
      <c r="C4" s="67"/>
      <c r="D4" s="67"/>
      <c r="E4" s="72">
        <f t="shared" ref="E4:E13" si="0">IFERROR((D4-C4)*24*60,0)</f>
        <v>0</v>
      </c>
      <c r="F4" s="76"/>
      <c r="G4" s="76"/>
      <c r="H4" s="100"/>
      <c r="I4" s="4"/>
      <c r="J4" s="5"/>
      <c r="K4" t="s">
        <v>0</v>
      </c>
    </row>
    <row r="5" spans="2:11" ht="25.5" customHeight="1" thickBot="1" x14ac:dyDescent="0.2">
      <c r="B5" s="85" t="str">
        <f>'Mon-Day 1'!B5</f>
        <v>Morning Prayer</v>
      </c>
      <c r="C5" s="67"/>
      <c r="D5" s="67"/>
      <c r="E5" s="72">
        <f t="shared" si="0"/>
        <v>0</v>
      </c>
      <c r="F5" s="76"/>
      <c r="G5" s="76"/>
      <c r="H5" s="100"/>
      <c r="I5" s="97"/>
      <c r="J5" s="6"/>
      <c r="K5" t="s">
        <v>0</v>
      </c>
    </row>
    <row r="6" spans="2:11" ht="25.5" customHeight="1" thickBot="1" x14ac:dyDescent="0.2">
      <c r="B6" s="90" t="str">
        <f>'Mon-Day 1'!B6</f>
        <v>Block 1</v>
      </c>
      <c r="C6" s="74"/>
      <c r="D6" s="74"/>
      <c r="E6" s="71">
        <f t="shared" si="0"/>
        <v>0</v>
      </c>
      <c r="F6" s="77">
        <f>E6</f>
        <v>0</v>
      </c>
      <c r="G6" s="94"/>
      <c r="H6" s="101"/>
      <c r="I6" s="11"/>
      <c r="J6" s="7"/>
    </row>
    <row r="7" spans="2:11" ht="25.5" customHeight="1" thickBot="1" x14ac:dyDescent="0.2">
      <c r="B7" s="85" t="str">
        <f>'Mon-Day 1'!B7</f>
        <v>Transition/Break</v>
      </c>
      <c r="C7" s="67"/>
      <c r="D7" s="67"/>
      <c r="E7" s="72">
        <f t="shared" si="0"/>
        <v>0</v>
      </c>
      <c r="F7" s="76"/>
      <c r="G7" s="76"/>
      <c r="H7" s="100"/>
      <c r="I7" s="11"/>
      <c r="J7" s="7"/>
    </row>
    <row r="8" spans="2:11" ht="25.5" customHeight="1" thickBot="1" x14ac:dyDescent="0.2">
      <c r="B8" s="90" t="str">
        <f>'Mon-Day 1'!B8</f>
        <v>Block 2</v>
      </c>
      <c r="C8" s="74"/>
      <c r="D8" s="74"/>
      <c r="E8" s="71">
        <f t="shared" si="0"/>
        <v>0</v>
      </c>
      <c r="F8" s="77">
        <f>E8</f>
        <v>0</v>
      </c>
      <c r="G8" s="94"/>
      <c r="H8" s="101"/>
      <c r="I8" s="11"/>
      <c r="J8" s="7"/>
    </row>
    <row r="9" spans="2:11" ht="25.5" customHeight="1" thickBot="1" x14ac:dyDescent="0.2">
      <c r="B9" s="85" t="str">
        <f>'Mon-Day 1'!B9</f>
        <v>Transition/Break</v>
      </c>
      <c r="C9" s="67"/>
      <c r="D9" s="67"/>
      <c r="E9" s="72">
        <f t="shared" si="0"/>
        <v>0</v>
      </c>
      <c r="F9" s="76"/>
      <c r="G9" s="76"/>
      <c r="H9" s="100"/>
      <c r="I9" s="11"/>
      <c r="J9" s="7"/>
    </row>
    <row r="10" spans="2:11" ht="25.5" customHeight="1" thickBot="1" x14ac:dyDescent="0.2">
      <c r="B10" s="90" t="str">
        <f>'Mon-Day 1'!B10</f>
        <v>Block 3</v>
      </c>
      <c r="C10" s="74"/>
      <c r="D10" s="74"/>
      <c r="E10" s="71">
        <f t="shared" si="0"/>
        <v>0</v>
      </c>
      <c r="F10" s="77">
        <f>E10</f>
        <v>0</v>
      </c>
      <c r="G10" s="94"/>
      <c r="H10" s="101"/>
      <c r="I10" s="11"/>
      <c r="J10" s="7"/>
    </row>
    <row r="11" spans="2:11" ht="25.5" customHeight="1" thickBot="1" x14ac:dyDescent="0.2">
      <c r="B11" s="85" t="str">
        <f>'Mon-Day 1'!B11</f>
        <v>Transition/Break</v>
      </c>
      <c r="C11" s="67"/>
      <c r="D11" s="67"/>
      <c r="E11" s="72">
        <f t="shared" si="0"/>
        <v>0</v>
      </c>
      <c r="F11" s="76"/>
      <c r="G11" s="76"/>
      <c r="H11" s="100"/>
      <c r="I11" s="11"/>
      <c r="J11" s="7"/>
    </row>
    <row r="12" spans="2:11" ht="37.5" customHeight="1" thickBot="1" x14ac:dyDescent="0.2">
      <c r="B12" s="85" t="str">
        <f>'Mon-Day 1'!B12</f>
        <v>Recess Supervision</v>
      </c>
      <c r="C12" s="67"/>
      <c r="D12" s="67"/>
      <c r="E12" s="72">
        <f t="shared" si="0"/>
        <v>0</v>
      </c>
      <c r="F12" s="76"/>
      <c r="G12" s="76"/>
      <c r="H12" s="100"/>
      <c r="I12" s="11"/>
      <c r="J12" s="7"/>
    </row>
    <row r="13" spans="2:11" ht="25.5" customHeight="1" thickBot="1" x14ac:dyDescent="0.2">
      <c r="B13" s="85" t="str">
        <f>'Mon-Day 1'!B13</f>
        <v>Transition/Break</v>
      </c>
      <c r="C13" s="67"/>
      <c r="D13" s="67"/>
      <c r="E13" s="72">
        <f t="shared" si="0"/>
        <v>0</v>
      </c>
      <c r="F13" s="76"/>
      <c r="G13" s="76"/>
      <c r="H13" s="100"/>
      <c r="I13" s="11"/>
      <c r="J13" s="7"/>
    </row>
    <row r="14" spans="2:11" ht="25.5" customHeight="1" thickBot="1" x14ac:dyDescent="0.2">
      <c r="B14" s="90" t="str">
        <f>'Mon-Day 1'!B14</f>
        <v>Block 4</v>
      </c>
      <c r="C14" s="74"/>
      <c r="D14" s="74"/>
      <c r="E14" s="71">
        <f>IFERROR((D14-C14)*24*60,0)</f>
        <v>0</v>
      </c>
      <c r="F14" s="77">
        <f>E14</f>
        <v>0</v>
      </c>
      <c r="G14" s="94"/>
      <c r="H14" s="101"/>
      <c r="I14" s="11"/>
      <c r="J14" s="7"/>
    </row>
    <row r="15" spans="2:11" ht="25.5" customHeight="1" thickBot="1" x14ac:dyDescent="0.2">
      <c r="B15" s="85" t="str">
        <f>'Mon-Day 1'!B15</f>
        <v>Transition/Break</v>
      </c>
      <c r="C15" s="67"/>
      <c r="D15" s="67"/>
      <c r="E15" s="72">
        <f>IFERROR((D15-C15)*24*60,0)</f>
        <v>0</v>
      </c>
      <c r="F15" s="76"/>
      <c r="G15" s="76"/>
      <c r="H15" s="100"/>
      <c r="I15" s="11"/>
      <c r="J15" s="7"/>
    </row>
    <row r="16" spans="2:11" ht="25.5" customHeight="1" thickBot="1" x14ac:dyDescent="0.2">
      <c r="B16" s="90" t="str">
        <f>'Mon-Day 1'!B16</f>
        <v>Block 5</v>
      </c>
      <c r="C16" s="74"/>
      <c r="D16" s="74"/>
      <c r="E16" s="71">
        <f>IFERROR((D16-C16)*24*60,0)</f>
        <v>0</v>
      </c>
      <c r="F16" s="77">
        <f>E16</f>
        <v>0</v>
      </c>
      <c r="G16" s="94"/>
      <c r="H16" s="101"/>
      <c r="I16" s="11"/>
      <c r="J16" s="7"/>
    </row>
    <row r="17" spans="2:10" ht="25.5" customHeight="1" thickBot="1" x14ac:dyDescent="0.2">
      <c r="B17" s="85" t="str">
        <f>'Mon-Day 1'!B17</f>
        <v>Transition/Break</v>
      </c>
      <c r="C17" s="67"/>
      <c r="D17" s="67"/>
      <c r="E17" s="72">
        <f t="shared" ref="E17:E37" si="1">IFERROR((D17-C17)*24*60,0)</f>
        <v>0</v>
      </c>
      <c r="F17" s="76"/>
      <c r="G17" s="76"/>
      <c r="H17" s="100"/>
      <c r="I17" s="11"/>
      <c r="J17" s="7"/>
    </row>
    <row r="18" spans="2:10" ht="25.5" customHeight="1" thickBot="1" x14ac:dyDescent="0.2">
      <c r="B18" s="85" t="str">
        <f>'Mon-Day 1'!B18</f>
        <v>Lunch Supervision</v>
      </c>
      <c r="C18" s="67"/>
      <c r="D18" s="67"/>
      <c r="E18" s="72">
        <f t="shared" si="1"/>
        <v>0</v>
      </c>
      <c r="F18" s="76"/>
      <c r="G18" s="76"/>
      <c r="H18" s="100"/>
      <c r="I18" s="10"/>
    </row>
    <row r="19" spans="2:10" ht="36" customHeight="1" thickBot="1" x14ac:dyDescent="0.2">
      <c r="B19" s="85" t="str">
        <f>'Mon-Day 1'!B19</f>
        <v>Lunch Recess Supervision</v>
      </c>
      <c r="C19" s="67"/>
      <c r="D19" s="67"/>
      <c r="E19" s="72">
        <f t="shared" si="1"/>
        <v>0</v>
      </c>
      <c r="F19" s="76"/>
      <c r="G19" s="76"/>
      <c r="H19" s="100"/>
      <c r="I19" s="10"/>
    </row>
    <row r="20" spans="2:10" ht="25.5" customHeight="1" thickBot="1" x14ac:dyDescent="0.2">
      <c r="B20" s="85" t="str">
        <f>'Mon-Day 1'!B20</f>
        <v>Transition/Break</v>
      </c>
      <c r="C20" s="67"/>
      <c r="D20" s="67"/>
      <c r="E20" s="72">
        <f t="shared" si="1"/>
        <v>0</v>
      </c>
      <c r="F20" s="76"/>
      <c r="G20" s="76"/>
      <c r="H20" s="100"/>
      <c r="I20" s="10"/>
    </row>
    <row r="21" spans="2:10" ht="25.5" customHeight="1" thickBot="1" x14ac:dyDescent="0.2">
      <c r="B21" s="90" t="str">
        <f>'Mon-Day 1'!B21</f>
        <v>Block 6</v>
      </c>
      <c r="C21" s="74"/>
      <c r="D21" s="74"/>
      <c r="E21" s="71">
        <f t="shared" si="1"/>
        <v>0</v>
      </c>
      <c r="F21" s="77">
        <f>E21</f>
        <v>0</v>
      </c>
      <c r="G21" s="94"/>
      <c r="H21" s="101"/>
      <c r="I21" s="10"/>
    </row>
    <row r="22" spans="2:10" ht="25.5" customHeight="1" thickBot="1" x14ac:dyDescent="0.2">
      <c r="B22" s="85" t="str">
        <f>'Mon-Day 1'!B22</f>
        <v>Transition/Break</v>
      </c>
      <c r="C22" s="67"/>
      <c r="D22" s="67"/>
      <c r="E22" s="72">
        <f t="shared" si="1"/>
        <v>0</v>
      </c>
      <c r="F22" s="76"/>
      <c r="G22" s="76"/>
      <c r="H22" s="100"/>
      <c r="I22" s="10"/>
    </row>
    <row r="23" spans="2:10" ht="29.25" customHeight="1" thickBot="1" x14ac:dyDescent="0.2">
      <c r="B23" s="85" t="str">
        <f>'Mon-Day 1'!B23</f>
        <v>Lunch Supervision</v>
      </c>
      <c r="C23" s="67"/>
      <c r="D23" s="67"/>
      <c r="E23" s="72">
        <f t="shared" si="1"/>
        <v>0</v>
      </c>
      <c r="F23" s="76"/>
      <c r="G23" s="76"/>
      <c r="H23" s="100"/>
      <c r="I23" s="10"/>
    </row>
    <row r="24" spans="2:10" ht="36" customHeight="1" thickBot="1" x14ac:dyDescent="0.2">
      <c r="B24" s="85" t="str">
        <f>'Mon-Day 1'!B24</f>
        <v>Lunch Recess Supervision</v>
      </c>
      <c r="C24" s="67"/>
      <c r="D24" s="67"/>
      <c r="E24" s="72">
        <f t="shared" si="1"/>
        <v>0</v>
      </c>
      <c r="F24" s="76"/>
      <c r="G24" s="76"/>
      <c r="H24" s="100"/>
      <c r="I24" s="10"/>
    </row>
    <row r="25" spans="2:10" ht="25.5" customHeight="1" thickBot="1" x14ac:dyDescent="0.2">
      <c r="B25" s="85" t="str">
        <f>'Mon-Day 1'!B25</f>
        <v>Transition/Break</v>
      </c>
      <c r="C25" s="67"/>
      <c r="D25" s="67"/>
      <c r="E25" s="72">
        <f t="shared" si="1"/>
        <v>0</v>
      </c>
      <c r="F25" s="76"/>
      <c r="G25" s="76"/>
      <c r="H25" s="100"/>
      <c r="I25" s="10"/>
    </row>
    <row r="26" spans="2:10" ht="25.5" customHeight="1" thickBot="1" x14ac:dyDescent="0.2">
      <c r="B26" s="90" t="str">
        <f>'Mon-Day 1'!B26</f>
        <v>Block 7</v>
      </c>
      <c r="C26" s="74"/>
      <c r="D26" s="74"/>
      <c r="E26" s="71">
        <f t="shared" si="1"/>
        <v>0</v>
      </c>
      <c r="F26" s="77">
        <f>E26</f>
        <v>0</v>
      </c>
      <c r="G26" s="94"/>
      <c r="H26" s="101"/>
      <c r="I26" s="10"/>
    </row>
    <row r="27" spans="2:10" ht="25.5" customHeight="1" thickBot="1" x14ac:dyDescent="0.2">
      <c r="B27" s="85" t="str">
        <f>'Mon-Day 1'!B27</f>
        <v>Transition/Break</v>
      </c>
      <c r="C27" s="67"/>
      <c r="D27" s="67"/>
      <c r="E27" s="72">
        <f t="shared" si="1"/>
        <v>0</v>
      </c>
      <c r="F27" s="76"/>
      <c r="G27" s="76"/>
      <c r="H27" s="100"/>
      <c r="I27" s="10"/>
    </row>
    <row r="28" spans="2:10" ht="36" customHeight="1" thickBot="1" x14ac:dyDescent="0.2">
      <c r="B28" s="85" t="str">
        <f>'Mon-Day 1'!B28</f>
        <v>PM Recess Supervision</v>
      </c>
      <c r="C28" s="67"/>
      <c r="D28" s="67"/>
      <c r="E28" s="72">
        <f t="shared" si="1"/>
        <v>0</v>
      </c>
      <c r="F28" s="76"/>
      <c r="G28" s="76"/>
      <c r="H28" s="100"/>
      <c r="I28" s="10"/>
    </row>
    <row r="29" spans="2:10" ht="25.5" customHeight="1" thickBot="1" x14ac:dyDescent="0.2">
      <c r="B29" s="85" t="str">
        <f>'Mon-Day 1'!B29</f>
        <v>Transition/Break</v>
      </c>
      <c r="C29" s="67"/>
      <c r="D29" s="67"/>
      <c r="E29" s="72">
        <f t="shared" si="1"/>
        <v>0</v>
      </c>
      <c r="F29" s="76"/>
      <c r="G29" s="76"/>
      <c r="H29" s="100"/>
      <c r="I29" s="10"/>
    </row>
    <row r="30" spans="2:10" ht="28.5" customHeight="1" thickBot="1" x14ac:dyDescent="0.2">
      <c r="B30" s="90" t="str">
        <f>'Mon-Day 1'!B30</f>
        <v>Block 8</v>
      </c>
      <c r="C30" s="74"/>
      <c r="D30" s="74"/>
      <c r="E30" s="71">
        <f t="shared" si="1"/>
        <v>0</v>
      </c>
      <c r="F30" s="77">
        <f>E30</f>
        <v>0</v>
      </c>
      <c r="G30" s="94"/>
      <c r="H30" s="101"/>
      <c r="I30" s="10"/>
    </row>
    <row r="31" spans="2:10" ht="25.5" customHeight="1" thickBot="1" x14ac:dyDescent="0.2">
      <c r="B31" s="85" t="str">
        <f>'Mon-Day 1'!B31</f>
        <v>Transition/Break</v>
      </c>
      <c r="C31" s="67"/>
      <c r="D31" s="67"/>
      <c r="E31" s="72">
        <f t="shared" si="1"/>
        <v>0</v>
      </c>
      <c r="F31" s="76"/>
      <c r="G31" s="76"/>
      <c r="H31" s="100"/>
      <c r="I31" s="10"/>
    </row>
    <row r="32" spans="2:10" ht="25.5" customHeight="1" thickBot="1" x14ac:dyDescent="0.2">
      <c r="B32" s="90" t="str">
        <f>'Mon-Day 1'!B32</f>
        <v>Block 9</v>
      </c>
      <c r="C32" s="74"/>
      <c r="D32" s="74"/>
      <c r="E32" s="71">
        <f t="shared" si="1"/>
        <v>0</v>
      </c>
      <c r="F32" s="77">
        <f>E32</f>
        <v>0</v>
      </c>
      <c r="G32" s="94"/>
      <c r="H32" s="101"/>
      <c r="I32" s="10"/>
    </row>
    <row r="33" spans="2:10" ht="25.5" customHeight="1" thickBot="1" x14ac:dyDescent="0.2">
      <c r="B33" s="85" t="str">
        <f>'Mon-Day 1'!B33</f>
        <v>Transition/Break</v>
      </c>
      <c r="C33" s="67"/>
      <c r="D33" s="67"/>
      <c r="E33" s="72">
        <f t="shared" si="1"/>
        <v>0</v>
      </c>
      <c r="F33" s="76"/>
      <c r="G33" s="76"/>
      <c r="H33" s="100"/>
      <c r="I33" s="10"/>
    </row>
    <row r="34" spans="2:10" ht="25.5" customHeight="1" thickBot="1" x14ac:dyDescent="0.2">
      <c r="B34" s="90" t="str">
        <f>'Mon-Day 1'!B34</f>
        <v>Block 10</v>
      </c>
      <c r="C34" s="74"/>
      <c r="D34" s="74"/>
      <c r="E34" s="71">
        <f t="shared" si="1"/>
        <v>0</v>
      </c>
      <c r="F34" s="77">
        <f>E34</f>
        <v>0</v>
      </c>
      <c r="G34" s="94"/>
      <c r="H34" s="101"/>
      <c r="I34" s="10"/>
    </row>
    <row r="35" spans="2:10" ht="25.5" customHeight="1" thickBot="1" x14ac:dyDescent="0.2">
      <c r="B35" s="85" t="str">
        <f>'Mon-Day 1'!B35</f>
        <v>Transition/Break</v>
      </c>
      <c r="C35" s="67"/>
      <c r="D35" s="67"/>
      <c r="E35" s="72">
        <f t="shared" si="1"/>
        <v>0</v>
      </c>
      <c r="F35" s="76"/>
      <c r="G35" s="76"/>
      <c r="H35" s="100"/>
      <c r="I35" s="11"/>
      <c r="J35" s="7"/>
    </row>
    <row r="36" spans="2:10" ht="36" customHeight="1" thickBot="1" x14ac:dyDescent="0.2">
      <c r="B36" s="90" t="str">
        <f>'Mon-Day 1'!B36</f>
        <v>Block 11</v>
      </c>
      <c r="C36" s="66"/>
      <c r="D36" s="66"/>
      <c r="E36" s="71">
        <f t="shared" si="1"/>
        <v>0</v>
      </c>
      <c r="F36" s="77">
        <f>E36</f>
        <v>0</v>
      </c>
      <c r="G36" s="94"/>
      <c r="H36" s="101"/>
      <c r="I36" s="11"/>
      <c r="J36" s="7"/>
    </row>
    <row r="37" spans="2:10" ht="29.25" customHeight="1" thickBot="1" x14ac:dyDescent="0.2">
      <c r="B37" s="85" t="str">
        <f>'Mon-Day 1'!B37</f>
        <v>Transition/Break</v>
      </c>
      <c r="C37" s="68"/>
      <c r="D37" s="68"/>
      <c r="E37" s="72">
        <f t="shared" si="1"/>
        <v>0</v>
      </c>
      <c r="F37" s="76"/>
      <c r="G37" s="76"/>
      <c r="H37" s="100"/>
      <c r="I37" s="7"/>
      <c r="J37" s="7"/>
    </row>
    <row r="38" spans="2:10" ht="51.75" customHeight="1" thickBot="1" x14ac:dyDescent="0.2">
      <c r="B38" s="88" t="str">
        <f>'Mon-Day 1'!B38</f>
        <v>After School Supervision</v>
      </c>
      <c r="C38" s="69"/>
      <c r="D38" s="69"/>
      <c r="E38" s="73">
        <f>IFERROR((D38-C38)*24*60,0)</f>
        <v>0</v>
      </c>
      <c r="F38" s="95"/>
      <c r="G38" s="95"/>
      <c r="H38" s="102"/>
    </row>
    <row r="39" spans="2:10" ht="25.5" customHeight="1" thickTop="1" thickBot="1" x14ac:dyDescent="0.2">
      <c r="B39" s="89"/>
      <c r="C39" s="30"/>
      <c r="D39" s="31"/>
      <c r="E39" s="70"/>
      <c r="F39" s="65">
        <f>F6+F8+F10+F14+F16+F21+F26+F30+F32+F34+F36</f>
        <v>0</v>
      </c>
      <c r="G39" s="96">
        <f>G6+G8+G10+G14+G16+G21+G26+G30+G32+G34+G36</f>
        <v>0</v>
      </c>
      <c r="H39" s="75">
        <f>H4+H5+H7+H9+H11+H12+H13+H15+H17+H18+H19+H20+H22+H23+H24+H25+H27+H28+H29+H31+H33+H35+H38+H37</f>
        <v>0</v>
      </c>
    </row>
    <row r="40" spans="2:10" ht="49.5" customHeight="1" thickBot="1" x14ac:dyDescent="0.2">
      <c r="B40" s="29" t="s">
        <v>62</v>
      </c>
      <c r="C40" s="65">
        <f>F39</f>
        <v>0</v>
      </c>
      <c r="D40" s="22" t="s">
        <v>63</v>
      </c>
      <c r="E40" s="75">
        <f>G39+H39</f>
        <v>0</v>
      </c>
      <c r="F40" s="76"/>
      <c r="G40" s="76"/>
      <c r="H40" s="76"/>
    </row>
  </sheetData>
  <mergeCells count="2">
    <mergeCell ref="G1:H1"/>
    <mergeCell ref="G2:H2"/>
  </mergeCells>
  <dataValidations count="4">
    <dataValidation allowBlank="1" showInputMessage="1" showErrorMessage="1" prompt="adsfa" sqref="I1" xr:uid="{00000000-0002-0000-0600-000000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4:H5 H7 H9 H11:H13 H15 H17:H20 H22:H25 H27:H29 H31 H33 H35 H37:H38" xr:uid="{00000000-0002-0000-0600-000001000000}">
      <formula1>0</formula1>
      <formula2>120</formula2>
    </dataValidation>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21 G16 G14 G10 G8 G32 G6 G34 G36" xr:uid="{00000000-0002-0000-0600-000002000000}">
      <formula1>0</formula1>
      <formula2>120</formula2>
    </dataValidation>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6 F8 F10 F14 F16 F21 F26 F30 F32 F34 F36" xr:uid="{00000000-0002-0000-0600-000003000000}"/>
  </dataValidations>
  <hyperlinks>
    <hyperlink ref="G1" location="'Hours Summary'!A1" display="Return to Main" xr:uid="{00000000-0004-0000-0600-000000000000}"/>
  </hyperlinks>
  <printOptions horizontalCentered="1"/>
  <pageMargins left="0.25" right="0.25" top="0.75" bottom="0.75" header="0.3" footer="0.3"/>
  <pageSetup scale="4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0" tint="-0.14999847407452621"/>
    <pageSetUpPr autoPageBreaks="0" fitToPage="1"/>
  </sheetPr>
  <dimension ref="B1:K40"/>
  <sheetViews>
    <sheetView showGridLines="0" zoomScale="80" zoomScaleNormal="80" workbookViewId="0">
      <pane xSplit="8" ySplit="3" topLeftCell="I26" activePane="bottomRight" state="frozen"/>
      <selection pane="topRight" activeCell="H1" sqref="H1"/>
      <selection pane="bottomLeft" activeCell="A4" sqref="A4"/>
      <selection pane="bottomRight" activeCell="C4" sqref="C4:D38"/>
    </sheetView>
  </sheetViews>
  <sheetFormatPr baseColWidth="10" defaultColWidth="8.83203125" defaultRowHeight="25.5" customHeight="1" thickBottom="1" x14ac:dyDescent="0.2"/>
  <cols>
    <col min="1" max="1" width="2.1640625" customWidth="1"/>
    <col min="2" max="2" width="22.5" customWidth="1"/>
    <col min="3" max="3" width="13.83203125" customWidth="1"/>
    <col min="4" max="4" width="17.83203125" customWidth="1"/>
    <col min="5" max="5" width="17.5" customWidth="1"/>
    <col min="6" max="6" width="16.83203125" customWidth="1"/>
    <col min="7" max="7" width="10.83203125" customWidth="1"/>
    <col min="8" max="8" width="12.1640625" customWidth="1"/>
    <col min="9" max="9" width="14.1640625" customWidth="1"/>
    <col min="10" max="10" width="18.83203125" customWidth="1"/>
    <col min="11" max="11" width="2.1640625" customWidth="1"/>
  </cols>
  <sheetData>
    <row r="1" spans="2:11" ht="62.25" customHeight="1" thickBot="1" x14ac:dyDescent="0.4">
      <c r="B1" s="37" t="s">
        <v>99</v>
      </c>
      <c r="C1" s="1"/>
      <c r="E1" s="32" t="s">
        <v>64</v>
      </c>
      <c r="F1" s="33">
        <f>C2+F2</f>
        <v>0</v>
      </c>
      <c r="G1" s="419" t="s">
        <v>22</v>
      </c>
      <c r="H1" s="420"/>
      <c r="I1" s="91"/>
    </row>
    <row r="2" spans="2:11" ht="70.5" customHeight="1" thickBot="1" x14ac:dyDescent="0.25">
      <c r="B2" s="23" t="s">
        <v>52</v>
      </c>
      <c r="C2" s="26">
        <f>C40</f>
        <v>0</v>
      </c>
      <c r="D2" s="24" t="s">
        <v>19</v>
      </c>
      <c r="E2" s="25" t="s">
        <v>53</v>
      </c>
      <c r="F2" s="27">
        <f>E40</f>
        <v>0</v>
      </c>
      <c r="G2" s="417" t="s">
        <v>19</v>
      </c>
      <c r="H2" s="418"/>
      <c r="I2" s="8"/>
      <c r="J2" s="3"/>
    </row>
    <row r="3" spans="2:11" ht="32.25" customHeight="1" thickBot="1" x14ac:dyDescent="0.25">
      <c r="B3" s="28" t="s">
        <v>3</v>
      </c>
      <c r="C3" s="35" t="s">
        <v>1</v>
      </c>
      <c r="D3" s="35" t="s">
        <v>2</v>
      </c>
      <c r="E3" s="35" t="s">
        <v>17</v>
      </c>
      <c r="F3" s="83" t="s">
        <v>33</v>
      </c>
      <c r="G3" s="36" t="s">
        <v>97</v>
      </c>
      <c r="H3" s="99" t="s">
        <v>61</v>
      </c>
      <c r="I3" s="2"/>
      <c r="J3" s="3"/>
    </row>
    <row r="4" spans="2:11" ht="25.5" customHeight="1" thickBot="1" x14ac:dyDescent="0.2">
      <c r="B4" s="85" t="str">
        <f>'Mon-Day 1'!B4</f>
        <v>AM Supervision</v>
      </c>
      <c r="C4" s="67"/>
      <c r="D4" s="67"/>
      <c r="E4" s="72">
        <f t="shared" ref="E4:E13" si="0">IFERROR((D4-C4)*24*60,0)</f>
        <v>0</v>
      </c>
      <c r="F4" s="76"/>
      <c r="G4" s="76"/>
      <c r="H4" s="100"/>
      <c r="I4" s="4"/>
      <c r="J4" s="5"/>
      <c r="K4" t="s">
        <v>0</v>
      </c>
    </row>
    <row r="5" spans="2:11" ht="25.5" customHeight="1" thickBot="1" x14ac:dyDescent="0.2">
      <c r="B5" s="85" t="str">
        <f>'Mon-Day 1'!B5</f>
        <v>Morning Prayer</v>
      </c>
      <c r="C5" s="67"/>
      <c r="D5" s="67"/>
      <c r="E5" s="72">
        <f t="shared" si="0"/>
        <v>0</v>
      </c>
      <c r="F5" s="76"/>
      <c r="G5" s="76"/>
      <c r="H5" s="100"/>
      <c r="I5" s="97"/>
      <c r="J5" s="6"/>
      <c r="K5" t="s">
        <v>0</v>
      </c>
    </row>
    <row r="6" spans="2:11" ht="25.5" customHeight="1" thickBot="1" x14ac:dyDescent="0.2">
      <c r="B6" s="90" t="str">
        <f>'Mon-Day 1'!B6</f>
        <v>Block 1</v>
      </c>
      <c r="C6" s="74"/>
      <c r="D6" s="74"/>
      <c r="E6" s="71">
        <f t="shared" si="0"/>
        <v>0</v>
      </c>
      <c r="F6" s="77">
        <f>E6</f>
        <v>0</v>
      </c>
      <c r="G6" s="94"/>
      <c r="H6" s="101"/>
      <c r="I6" s="11"/>
      <c r="J6" s="7"/>
    </row>
    <row r="7" spans="2:11" ht="25.5" customHeight="1" thickBot="1" x14ac:dyDescent="0.2">
      <c r="B7" s="85" t="str">
        <f>'Mon-Day 1'!B7</f>
        <v>Transition/Break</v>
      </c>
      <c r="C7" s="67"/>
      <c r="D7" s="67"/>
      <c r="E7" s="72">
        <f t="shared" si="0"/>
        <v>0</v>
      </c>
      <c r="F7" s="76"/>
      <c r="G7" s="76"/>
      <c r="H7" s="100"/>
      <c r="I7" s="11"/>
      <c r="J7" s="7"/>
    </row>
    <row r="8" spans="2:11" ht="25.5" customHeight="1" thickBot="1" x14ac:dyDescent="0.2">
      <c r="B8" s="90" t="str">
        <f>'Mon-Day 1'!B8</f>
        <v>Block 2</v>
      </c>
      <c r="C8" s="74"/>
      <c r="D8" s="74"/>
      <c r="E8" s="71">
        <f t="shared" si="0"/>
        <v>0</v>
      </c>
      <c r="F8" s="77">
        <f>E8</f>
        <v>0</v>
      </c>
      <c r="G8" s="94"/>
      <c r="H8" s="101"/>
      <c r="I8" s="11"/>
      <c r="J8" s="7"/>
    </row>
    <row r="9" spans="2:11" ht="25.5" customHeight="1" thickBot="1" x14ac:dyDescent="0.2">
      <c r="B9" s="85" t="str">
        <f>'Mon-Day 1'!B9</f>
        <v>Transition/Break</v>
      </c>
      <c r="C9" s="67"/>
      <c r="D9" s="67"/>
      <c r="E9" s="72">
        <f t="shared" si="0"/>
        <v>0</v>
      </c>
      <c r="F9" s="76"/>
      <c r="G9" s="76"/>
      <c r="H9" s="100"/>
      <c r="I9" s="11"/>
      <c r="J9" s="7"/>
    </row>
    <row r="10" spans="2:11" ht="25.5" customHeight="1" thickBot="1" x14ac:dyDescent="0.2">
      <c r="B10" s="90" t="str">
        <f>'Mon-Day 1'!B10</f>
        <v>Block 3</v>
      </c>
      <c r="C10" s="74"/>
      <c r="D10" s="74"/>
      <c r="E10" s="71">
        <f t="shared" si="0"/>
        <v>0</v>
      </c>
      <c r="F10" s="77">
        <f>E10</f>
        <v>0</v>
      </c>
      <c r="G10" s="94"/>
      <c r="H10" s="101"/>
      <c r="I10" s="11"/>
      <c r="J10" s="7"/>
    </row>
    <row r="11" spans="2:11" ht="25.5" customHeight="1" thickBot="1" x14ac:dyDescent="0.2">
      <c r="B11" s="85" t="str">
        <f>'Mon-Day 1'!B11</f>
        <v>Transition/Break</v>
      </c>
      <c r="C11" s="67"/>
      <c r="D11" s="67"/>
      <c r="E11" s="72">
        <f t="shared" si="0"/>
        <v>0</v>
      </c>
      <c r="F11" s="76"/>
      <c r="G11" s="76"/>
      <c r="H11" s="100"/>
      <c r="I11" s="11"/>
      <c r="J11" s="7"/>
    </row>
    <row r="12" spans="2:11" ht="37.5" customHeight="1" thickBot="1" x14ac:dyDescent="0.2">
      <c r="B12" s="85" t="str">
        <f>'Mon-Day 1'!B12</f>
        <v>Recess Supervision</v>
      </c>
      <c r="C12" s="67"/>
      <c r="D12" s="67"/>
      <c r="E12" s="72">
        <f t="shared" si="0"/>
        <v>0</v>
      </c>
      <c r="F12" s="76"/>
      <c r="G12" s="76"/>
      <c r="H12" s="100"/>
      <c r="I12" s="11"/>
      <c r="J12" s="7"/>
    </row>
    <row r="13" spans="2:11" ht="25.5" customHeight="1" thickBot="1" x14ac:dyDescent="0.2">
      <c r="B13" s="85" t="str">
        <f>'Mon-Day 1'!B13</f>
        <v>Transition/Break</v>
      </c>
      <c r="C13" s="67"/>
      <c r="D13" s="67"/>
      <c r="E13" s="72">
        <f t="shared" si="0"/>
        <v>0</v>
      </c>
      <c r="F13" s="76"/>
      <c r="G13" s="76"/>
      <c r="H13" s="100"/>
      <c r="I13" s="11"/>
      <c r="J13" s="7"/>
    </row>
    <row r="14" spans="2:11" ht="25.5" customHeight="1" thickBot="1" x14ac:dyDescent="0.2">
      <c r="B14" s="90" t="str">
        <f>'Mon-Day 1'!B14</f>
        <v>Block 4</v>
      </c>
      <c r="C14" s="74"/>
      <c r="D14" s="74"/>
      <c r="E14" s="71">
        <f>IFERROR((D14-C14)*24*60,0)</f>
        <v>0</v>
      </c>
      <c r="F14" s="77">
        <f>E14</f>
        <v>0</v>
      </c>
      <c r="G14" s="94"/>
      <c r="H14" s="101"/>
      <c r="I14" s="11"/>
      <c r="J14" s="7"/>
    </row>
    <row r="15" spans="2:11" ht="25.5" customHeight="1" thickBot="1" x14ac:dyDescent="0.2">
      <c r="B15" s="85" t="str">
        <f>'Mon-Day 1'!B15</f>
        <v>Transition/Break</v>
      </c>
      <c r="C15" s="67"/>
      <c r="D15" s="67"/>
      <c r="E15" s="72">
        <f>IFERROR((D15-C15)*24*60,0)</f>
        <v>0</v>
      </c>
      <c r="F15" s="76"/>
      <c r="G15" s="76"/>
      <c r="H15" s="100"/>
      <c r="I15" s="11"/>
      <c r="J15" s="7"/>
    </row>
    <row r="16" spans="2:11" ht="25.5" customHeight="1" thickBot="1" x14ac:dyDescent="0.2">
      <c r="B16" s="90" t="str">
        <f>'Mon-Day 1'!B16</f>
        <v>Block 5</v>
      </c>
      <c r="C16" s="74"/>
      <c r="D16" s="74"/>
      <c r="E16" s="71">
        <f>IFERROR((D16-C16)*24*60,0)</f>
        <v>0</v>
      </c>
      <c r="F16" s="77">
        <f>E16</f>
        <v>0</v>
      </c>
      <c r="G16" s="94"/>
      <c r="H16" s="101"/>
      <c r="I16" s="11"/>
      <c r="J16" s="7"/>
    </row>
    <row r="17" spans="2:10" ht="25.5" customHeight="1" thickBot="1" x14ac:dyDescent="0.2">
      <c r="B17" s="85" t="str">
        <f>'Mon-Day 1'!B17</f>
        <v>Transition/Break</v>
      </c>
      <c r="C17" s="67"/>
      <c r="D17" s="67"/>
      <c r="E17" s="72">
        <f t="shared" ref="E17:E37" si="1">IFERROR((D17-C17)*24*60,0)</f>
        <v>0</v>
      </c>
      <c r="F17" s="76"/>
      <c r="G17" s="76"/>
      <c r="H17" s="100"/>
      <c r="I17" s="11"/>
      <c r="J17" s="7"/>
    </row>
    <row r="18" spans="2:10" ht="25.5" customHeight="1" thickBot="1" x14ac:dyDescent="0.2">
      <c r="B18" s="85" t="str">
        <f>'Mon-Day 1'!B18</f>
        <v>Lunch Supervision</v>
      </c>
      <c r="C18" s="67"/>
      <c r="D18" s="67"/>
      <c r="E18" s="72">
        <f t="shared" si="1"/>
        <v>0</v>
      </c>
      <c r="F18" s="76"/>
      <c r="G18" s="76"/>
      <c r="H18" s="100"/>
      <c r="I18" s="10"/>
    </row>
    <row r="19" spans="2:10" ht="36" customHeight="1" thickBot="1" x14ac:dyDescent="0.2">
      <c r="B19" s="85" t="str">
        <f>'Mon-Day 1'!B19</f>
        <v>Lunch Recess Supervision</v>
      </c>
      <c r="C19" s="67"/>
      <c r="D19" s="67"/>
      <c r="E19" s="72">
        <f t="shared" si="1"/>
        <v>0</v>
      </c>
      <c r="F19" s="76"/>
      <c r="G19" s="76"/>
      <c r="H19" s="100"/>
      <c r="I19" s="10"/>
    </row>
    <row r="20" spans="2:10" ht="25.5" customHeight="1" thickBot="1" x14ac:dyDescent="0.2">
      <c r="B20" s="85" t="str">
        <f>'Mon-Day 1'!B20</f>
        <v>Transition/Break</v>
      </c>
      <c r="C20" s="67"/>
      <c r="D20" s="67"/>
      <c r="E20" s="72">
        <f t="shared" si="1"/>
        <v>0</v>
      </c>
      <c r="F20" s="76"/>
      <c r="G20" s="76"/>
      <c r="H20" s="100"/>
      <c r="I20" s="10"/>
    </row>
    <row r="21" spans="2:10" ht="25.5" customHeight="1" thickBot="1" x14ac:dyDescent="0.2">
      <c r="B21" s="90" t="str">
        <f>'Mon-Day 1'!B21</f>
        <v>Block 6</v>
      </c>
      <c r="C21" s="74"/>
      <c r="D21" s="74"/>
      <c r="E21" s="71">
        <f t="shared" si="1"/>
        <v>0</v>
      </c>
      <c r="F21" s="77">
        <f>E21</f>
        <v>0</v>
      </c>
      <c r="G21" s="94"/>
      <c r="H21" s="101"/>
      <c r="I21" s="10"/>
    </row>
    <row r="22" spans="2:10" ht="25.5" customHeight="1" thickBot="1" x14ac:dyDescent="0.2">
      <c r="B22" s="85" t="str">
        <f>'Mon-Day 1'!B22</f>
        <v>Transition/Break</v>
      </c>
      <c r="C22" s="67"/>
      <c r="D22" s="67"/>
      <c r="E22" s="72">
        <f t="shared" si="1"/>
        <v>0</v>
      </c>
      <c r="F22" s="76"/>
      <c r="G22" s="76"/>
      <c r="H22" s="100"/>
      <c r="I22" s="10"/>
    </row>
    <row r="23" spans="2:10" ht="29.25" customHeight="1" thickBot="1" x14ac:dyDescent="0.2">
      <c r="B23" s="85" t="str">
        <f>'Mon-Day 1'!B23</f>
        <v>Lunch Supervision</v>
      </c>
      <c r="C23" s="67"/>
      <c r="D23" s="67"/>
      <c r="E23" s="72">
        <f t="shared" si="1"/>
        <v>0</v>
      </c>
      <c r="F23" s="76"/>
      <c r="G23" s="76"/>
      <c r="H23" s="100"/>
      <c r="I23" s="10"/>
    </row>
    <row r="24" spans="2:10" ht="36" customHeight="1" thickBot="1" x14ac:dyDescent="0.2">
      <c r="B24" s="85" t="str">
        <f>'Mon-Day 1'!B24</f>
        <v>Lunch Recess Supervision</v>
      </c>
      <c r="C24" s="67"/>
      <c r="D24" s="67"/>
      <c r="E24" s="72">
        <f t="shared" si="1"/>
        <v>0</v>
      </c>
      <c r="F24" s="76"/>
      <c r="G24" s="76"/>
      <c r="H24" s="100"/>
      <c r="I24" s="10"/>
    </row>
    <row r="25" spans="2:10" ht="25.5" customHeight="1" thickBot="1" x14ac:dyDescent="0.2">
      <c r="B25" s="85" t="str">
        <f>'Mon-Day 1'!B25</f>
        <v>Transition/Break</v>
      </c>
      <c r="C25" s="67"/>
      <c r="D25" s="67"/>
      <c r="E25" s="72">
        <f t="shared" si="1"/>
        <v>0</v>
      </c>
      <c r="F25" s="76"/>
      <c r="G25" s="76"/>
      <c r="H25" s="100"/>
      <c r="I25" s="10"/>
    </row>
    <row r="26" spans="2:10" ht="25.5" customHeight="1" thickBot="1" x14ac:dyDescent="0.2">
      <c r="B26" s="90" t="str">
        <f>'Mon-Day 1'!B26</f>
        <v>Block 7</v>
      </c>
      <c r="C26" s="74"/>
      <c r="D26" s="74"/>
      <c r="E26" s="71">
        <f t="shared" si="1"/>
        <v>0</v>
      </c>
      <c r="F26" s="77">
        <f>E26</f>
        <v>0</v>
      </c>
      <c r="G26" s="94"/>
      <c r="H26" s="101"/>
      <c r="I26" s="10"/>
    </row>
    <row r="27" spans="2:10" ht="25.5" customHeight="1" thickBot="1" x14ac:dyDescent="0.2">
      <c r="B27" s="85" t="str">
        <f>'Mon-Day 1'!B27</f>
        <v>Transition/Break</v>
      </c>
      <c r="C27" s="67"/>
      <c r="D27" s="67"/>
      <c r="E27" s="72">
        <f t="shared" si="1"/>
        <v>0</v>
      </c>
      <c r="F27" s="76"/>
      <c r="G27" s="76"/>
      <c r="H27" s="100"/>
      <c r="I27" s="10"/>
    </row>
    <row r="28" spans="2:10" ht="36" customHeight="1" thickBot="1" x14ac:dyDescent="0.2">
      <c r="B28" s="85" t="str">
        <f>'Mon-Day 1'!B28</f>
        <v>PM Recess Supervision</v>
      </c>
      <c r="C28" s="67"/>
      <c r="D28" s="67"/>
      <c r="E28" s="72">
        <f t="shared" si="1"/>
        <v>0</v>
      </c>
      <c r="F28" s="76"/>
      <c r="G28" s="76"/>
      <c r="H28" s="100"/>
      <c r="I28" s="10"/>
    </row>
    <row r="29" spans="2:10" ht="25.5" customHeight="1" thickBot="1" x14ac:dyDescent="0.2">
      <c r="B29" s="85" t="str">
        <f>'Mon-Day 1'!B29</f>
        <v>Transition/Break</v>
      </c>
      <c r="C29" s="67"/>
      <c r="D29" s="67"/>
      <c r="E29" s="72">
        <f t="shared" si="1"/>
        <v>0</v>
      </c>
      <c r="F29" s="76"/>
      <c r="G29" s="76"/>
      <c r="H29" s="100"/>
      <c r="I29" s="10"/>
    </row>
    <row r="30" spans="2:10" ht="28.5" customHeight="1" thickBot="1" x14ac:dyDescent="0.2">
      <c r="B30" s="90" t="str">
        <f>'Mon-Day 1'!B30</f>
        <v>Block 8</v>
      </c>
      <c r="C30" s="74"/>
      <c r="D30" s="74"/>
      <c r="E30" s="71">
        <f t="shared" si="1"/>
        <v>0</v>
      </c>
      <c r="F30" s="77">
        <f>E30</f>
        <v>0</v>
      </c>
      <c r="G30" s="94"/>
      <c r="H30" s="101"/>
      <c r="I30" s="10"/>
    </row>
    <row r="31" spans="2:10" ht="25.5" customHeight="1" thickBot="1" x14ac:dyDescent="0.2">
      <c r="B31" s="85" t="str">
        <f>'Mon-Day 1'!B31</f>
        <v>Transition/Break</v>
      </c>
      <c r="C31" s="67"/>
      <c r="D31" s="67"/>
      <c r="E31" s="72">
        <f t="shared" si="1"/>
        <v>0</v>
      </c>
      <c r="F31" s="76"/>
      <c r="G31" s="76"/>
      <c r="H31" s="100"/>
      <c r="I31" s="10"/>
    </row>
    <row r="32" spans="2:10" ht="25.5" customHeight="1" thickBot="1" x14ac:dyDescent="0.2">
      <c r="B32" s="90" t="str">
        <f>'Mon-Day 1'!B32</f>
        <v>Block 9</v>
      </c>
      <c r="C32" s="74"/>
      <c r="D32" s="74"/>
      <c r="E32" s="71">
        <f t="shared" si="1"/>
        <v>0</v>
      </c>
      <c r="F32" s="77">
        <f>E32</f>
        <v>0</v>
      </c>
      <c r="G32" s="94"/>
      <c r="H32" s="101"/>
      <c r="I32" s="10"/>
    </row>
    <row r="33" spans="2:10" ht="25.5" customHeight="1" thickBot="1" x14ac:dyDescent="0.2">
      <c r="B33" s="85" t="str">
        <f>'Mon-Day 1'!B33</f>
        <v>Transition/Break</v>
      </c>
      <c r="C33" s="67"/>
      <c r="D33" s="67"/>
      <c r="E33" s="72">
        <f t="shared" si="1"/>
        <v>0</v>
      </c>
      <c r="F33" s="76"/>
      <c r="G33" s="76"/>
      <c r="H33" s="100"/>
      <c r="I33" s="10"/>
    </row>
    <row r="34" spans="2:10" ht="25.5" customHeight="1" thickBot="1" x14ac:dyDescent="0.2">
      <c r="B34" s="90" t="str">
        <f>'Mon-Day 1'!B34</f>
        <v>Block 10</v>
      </c>
      <c r="C34" s="74"/>
      <c r="D34" s="74"/>
      <c r="E34" s="71">
        <f t="shared" si="1"/>
        <v>0</v>
      </c>
      <c r="F34" s="77">
        <f>E34</f>
        <v>0</v>
      </c>
      <c r="G34" s="94"/>
      <c r="H34" s="101"/>
      <c r="I34" s="10"/>
    </row>
    <row r="35" spans="2:10" ht="25.5" customHeight="1" thickBot="1" x14ac:dyDescent="0.2">
      <c r="B35" s="85" t="str">
        <f>'Mon-Day 1'!B35</f>
        <v>Transition/Break</v>
      </c>
      <c r="C35" s="67"/>
      <c r="D35" s="67"/>
      <c r="E35" s="72">
        <f t="shared" si="1"/>
        <v>0</v>
      </c>
      <c r="F35" s="76"/>
      <c r="G35" s="76"/>
      <c r="H35" s="100"/>
      <c r="I35" s="11"/>
      <c r="J35" s="7"/>
    </row>
    <row r="36" spans="2:10" ht="36" customHeight="1" thickBot="1" x14ac:dyDescent="0.2">
      <c r="B36" s="90" t="str">
        <f>'Mon-Day 1'!B36</f>
        <v>Block 11</v>
      </c>
      <c r="C36" s="66"/>
      <c r="D36" s="66"/>
      <c r="E36" s="71">
        <f t="shared" si="1"/>
        <v>0</v>
      </c>
      <c r="F36" s="77">
        <f>E36</f>
        <v>0</v>
      </c>
      <c r="G36" s="94"/>
      <c r="H36" s="101"/>
      <c r="I36" s="11"/>
      <c r="J36" s="7"/>
    </row>
    <row r="37" spans="2:10" ht="29.25" customHeight="1" thickBot="1" x14ac:dyDescent="0.2">
      <c r="B37" s="85" t="str">
        <f>'Mon-Day 1'!B37</f>
        <v>Transition/Break</v>
      </c>
      <c r="C37" s="68"/>
      <c r="D37" s="68"/>
      <c r="E37" s="72">
        <f t="shared" si="1"/>
        <v>0</v>
      </c>
      <c r="F37" s="76"/>
      <c r="G37" s="76"/>
      <c r="H37" s="100"/>
      <c r="I37" s="7"/>
      <c r="J37" s="7"/>
    </row>
    <row r="38" spans="2:10" ht="51.75" customHeight="1" thickBot="1" x14ac:dyDescent="0.2">
      <c r="B38" s="88" t="str">
        <f>'Mon-Day 1'!B38</f>
        <v>After School Supervision</v>
      </c>
      <c r="C38" s="69"/>
      <c r="D38" s="69"/>
      <c r="E38" s="73">
        <f>IFERROR((D38-C38)*24*60,0)</f>
        <v>0</v>
      </c>
      <c r="F38" s="95"/>
      <c r="G38" s="95"/>
      <c r="H38" s="102"/>
    </row>
    <row r="39" spans="2:10" ht="25.5" customHeight="1" thickTop="1" thickBot="1" x14ac:dyDescent="0.2">
      <c r="B39" s="89"/>
      <c r="C39" s="30"/>
      <c r="D39" s="31"/>
      <c r="E39" s="70"/>
      <c r="F39" s="65">
        <f>F6+F8+F10+F14+F16+F21+F26+F30+F32+F34+F36</f>
        <v>0</v>
      </c>
      <c r="G39" s="96">
        <f>G6+G8+G10+G14+G16+G21+G26+G30+G32+G34+G36</f>
        <v>0</v>
      </c>
      <c r="H39" s="75">
        <f>H4+H5+H7+H9+H11+H12+H13+H15+H17+H18+H19+H20+H22+H23+H24+H25+H27+H28+H29+H31+H33+H35+H38+H37</f>
        <v>0</v>
      </c>
    </row>
    <row r="40" spans="2:10" ht="49.5" customHeight="1" thickBot="1" x14ac:dyDescent="0.2">
      <c r="B40" s="29" t="s">
        <v>62</v>
      </c>
      <c r="C40" s="65">
        <f>F39</f>
        <v>0</v>
      </c>
      <c r="D40" s="22" t="s">
        <v>63</v>
      </c>
      <c r="E40" s="75">
        <f>G39+H39</f>
        <v>0</v>
      </c>
      <c r="F40" s="76"/>
      <c r="G40" s="76"/>
      <c r="H40" s="76"/>
    </row>
  </sheetData>
  <mergeCells count="2">
    <mergeCell ref="G1:H1"/>
    <mergeCell ref="G2:H2"/>
  </mergeCells>
  <dataValidations count="4">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6 F8 F10 F14 F16 F21 F26 F30 F32 F34 F36" xr:uid="{00000000-0002-0000-0700-000000000000}"/>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21 G16 G14 G10 G8 G32 G6 G34 G36" xr:uid="{00000000-0002-0000-0700-000001000000}">
      <formula1>0</formula1>
      <formula2>120</formula2>
    </dataValidation>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4:H5 H7 H9 H11:H13 H15 H17:H20 H22:H25 H27:H29 H31 H33 H35 H37:H38" xr:uid="{00000000-0002-0000-0700-000002000000}">
      <formula1>0</formula1>
      <formula2>120</formula2>
    </dataValidation>
    <dataValidation allowBlank="1" showInputMessage="1" showErrorMessage="1" prompt="adsfa" sqref="I1" xr:uid="{00000000-0002-0000-0700-000003000000}"/>
  </dataValidations>
  <hyperlinks>
    <hyperlink ref="G1" location="'Hours Summary'!A1" display="Return to Main" xr:uid="{00000000-0004-0000-0700-000000000000}"/>
  </hyperlinks>
  <printOptions horizontalCentered="1"/>
  <pageMargins left="0.25" right="0.25" top="0.75" bottom="0.75" header="0.3" footer="0.3"/>
  <pageSetup scale="4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0" tint="-0.14999847407452621"/>
    <pageSetUpPr autoPageBreaks="0" fitToPage="1"/>
  </sheetPr>
  <dimension ref="B1:K40"/>
  <sheetViews>
    <sheetView showGridLines="0" zoomScale="80" zoomScaleNormal="80" workbookViewId="0">
      <pane xSplit="8" ySplit="3" topLeftCell="I19" activePane="bottomRight" state="frozen"/>
      <selection pane="topRight" activeCell="H1" sqref="H1"/>
      <selection pane="bottomLeft" activeCell="A4" sqref="A4"/>
      <selection pane="bottomRight" activeCell="C4" sqref="C4:D38"/>
    </sheetView>
  </sheetViews>
  <sheetFormatPr baseColWidth="10" defaultColWidth="8.83203125" defaultRowHeight="25.5" customHeight="1" thickBottom="1" x14ac:dyDescent="0.2"/>
  <cols>
    <col min="1" max="1" width="2.1640625" customWidth="1"/>
    <col min="2" max="2" width="22.5" customWidth="1"/>
    <col min="3" max="3" width="13.83203125" customWidth="1"/>
    <col min="4" max="4" width="17.83203125" customWidth="1"/>
    <col min="5" max="5" width="17.5" customWidth="1"/>
    <col min="6" max="6" width="16.83203125" customWidth="1"/>
    <col min="7" max="7" width="10.83203125" customWidth="1"/>
    <col min="8" max="8" width="12.1640625" customWidth="1"/>
    <col min="9" max="9" width="14.1640625" customWidth="1"/>
    <col min="10" max="10" width="18.83203125" customWidth="1"/>
    <col min="11" max="11" width="2.1640625" customWidth="1"/>
  </cols>
  <sheetData>
    <row r="1" spans="2:11" ht="62.25" customHeight="1" thickBot="1" x14ac:dyDescent="0.4">
      <c r="B1" s="37" t="s">
        <v>100</v>
      </c>
      <c r="C1" s="1"/>
      <c r="E1" s="32" t="s">
        <v>64</v>
      </c>
      <c r="F1" s="33">
        <f>C2+F2</f>
        <v>0</v>
      </c>
      <c r="G1" s="419" t="s">
        <v>22</v>
      </c>
      <c r="H1" s="420"/>
      <c r="I1" s="91"/>
    </row>
    <row r="2" spans="2:11" ht="70.5" customHeight="1" thickBot="1" x14ac:dyDescent="0.25">
      <c r="B2" s="23" t="s">
        <v>52</v>
      </c>
      <c r="C2" s="26">
        <f>C40</f>
        <v>0</v>
      </c>
      <c r="D2" s="24" t="s">
        <v>19</v>
      </c>
      <c r="E2" s="25" t="s">
        <v>53</v>
      </c>
      <c r="F2" s="27">
        <f>E40</f>
        <v>0</v>
      </c>
      <c r="G2" s="417" t="s">
        <v>19</v>
      </c>
      <c r="H2" s="418"/>
      <c r="I2" s="8"/>
      <c r="J2" s="3"/>
    </row>
    <row r="3" spans="2:11" ht="32.25" customHeight="1" thickBot="1" x14ac:dyDescent="0.25">
      <c r="B3" s="28" t="s">
        <v>3</v>
      </c>
      <c r="C3" s="35" t="s">
        <v>1</v>
      </c>
      <c r="D3" s="35" t="s">
        <v>2</v>
      </c>
      <c r="E3" s="35" t="s">
        <v>17</v>
      </c>
      <c r="F3" s="83" t="s">
        <v>33</v>
      </c>
      <c r="G3" s="36" t="s">
        <v>97</v>
      </c>
      <c r="H3" s="99" t="s">
        <v>61</v>
      </c>
      <c r="I3" s="2"/>
      <c r="J3" s="3"/>
    </row>
    <row r="4" spans="2:11" ht="25.5" customHeight="1" thickBot="1" x14ac:dyDescent="0.2">
      <c r="B4" s="85" t="str">
        <f>'Mon-Day 1'!B4</f>
        <v>AM Supervision</v>
      </c>
      <c r="C4" s="67"/>
      <c r="D4" s="67"/>
      <c r="E4" s="72">
        <f t="shared" ref="E4:E13" si="0">IFERROR((D4-C4)*24*60,0)</f>
        <v>0</v>
      </c>
      <c r="F4" s="76"/>
      <c r="G4" s="76"/>
      <c r="H4" s="100"/>
      <c r="I4" s="4"/>
      <c r="J4" s="5"/>
      <c r="K4" t="s">
        <v>0</v>
      </c>
    </row>
    <row r="5" spans="2:11" ht="25.5" customHeight="1" thickBot="1" x14ac:dyDescent="0.2">
      <c r="B5" s="85" t="str">
        <f>'Mon-Day 1'!B5</f>
        <v>Morning Prayer</v>
      </c>
      <c r="C5" s="67"/>
      <c r="D5" s="67"/>
      <c r="E5" s="72">
        <f t="shared" si="0"/>
        <v>0</v>
      </c>
      <c r="F5" s="76"/>
      <c r="G5" s="76"/>
      <c r="H5" s="100"/>
      <c r="I5" s="97"/>
      <c r="J5" s="6"/>
      <c r="K5" t="s">
        <v>0</v>
      </c>
    </row>
    <row r="6" spans="2:11" ht="25.5" customHeight="1" thickBot="1" x14ac:dyDescent="0.2">
      <c r="B6" s="90" t="str">
        <f>'Mon-Day 1'!B6</f>
        <v>Block 1</v>
      </c>
      <c r="C6" s="74"/>
      <c r="D6" s="74"/>
      <c r="E6" s="71">
        <f t="shared" si="0"/>
        <v>0</v>
      </c>
      <c r="F6" s="77">
        <f>E6</f>
        <v>0</v>
      </c>
      <c r="G6" s="94"/>
      <c r="H6" s="101"/>
      <c r="I6" s="11"/>
      <c r="J6" s="7"/>
    </row>
    <row r="7" spans="2:11" ht="25.5" customHeight="1" thickBot="1" x14ac:dyDescent="0.2">
      <c r="B7" s="85" t="str">
        <f>'Mon-Day 1'!B7</f>
        <v>Transition/Break</v>
      </c>
      <c r="C7" s="67"/>
      <c r="D7" s="67"/>
      <c r="E7" s="72">
        <f t="shared" si="0"/>
        <v>0</v>
      </c>
      <c r="F7" s="76"/>
      <c r="G7" s="76"/>
      <c r="H7" s="100"/>
      <c r="I7" s="11"/>
      <c r="J7" s="7"/>
    </row>
    <row r="8" spans="2:11" ht="25.5" customHeight="1" thickBot="1" x14ac:dyDescent="0.2">
      <c r="B8" s="90" t="str">
        <f>'Mon-Day 1'!B8</f>
        <v>Block 2</v>
      </c>
      <c r="C8" s="74"/>
      <c r="D8" s="74"/>
      <c r="E8" s="71">
        <f t="shared" si="0"/>
        <v>0</v>
      </c>
      <c r="F8" s="77">
        <f>E8</f>
        <v>0</v>
      </c>
      <c r="G8" s="94"/>
      <c r="H8" s="101"/>
      <c r="I8" s="11"/>
      <c r="J8" s="7"/>
    </row>
    <row r="9" spans="2:11" ht="25.5" customHeight="1" thickBot="1" x14ac:dyDescent="0.2">
      <c r="B9" s="85" t="str">
        <f>'Mon-Day 1'!B9</f>
        <v>Transition/Break</v>
      </c>
      <c r="C9" s="67"/>
      <c r="D9" s="67"/>
      <c r="E9" s="72">
        <f t="shared" si="0"/>
        <v>0</v>
      </c>
      <c r="F9" s="76"/>
      <c r="G9" s="76"/>
      <c r="H9" s="100"/>
      <c r="I9" s="11"/>
      <c r="J9" s="7"/>
    </row>
    <row r="10" spans="2:11" ht="25.5" customHeight="1" thickBot="1" x14ac:dyDescent="0.2">
      <c r="B10" s="90" t="str">
        <f>'Mon-Day 1'!B10</f>
        <v>Block 3</v>
      </c>
      <c r="C10" s="74"/>
      <c r="D10" s="74"/>
      <c r="E10" s="71">
        <f t="shared" si="0"/>
        <v>0</v>
      </c>
      <c r="F10" s="77">
        <f>E10</f>
        <v>0</v>
      </c>
      <c r="G10" s="94"/>
      <c r="H10" s="101"/>
      <c r="I10" s="11"/>
      <c r="J10" s="7"/>
    </row>
    <row r="11" spans="2:11" ht="25.5" customHeight="1" thickBot="1" x14ac:dyDescent="0.2">
      <c r="B11" s="85" t="str">
        <f>'Mon-Day 1'!B11</f>
        <v>Transition/Break</v>
      </c>
      <c r="C11" s="67"/>
      <c r="D11" s="67"/>
      <c r="E11" s="72">
        <f t="shared" si="0"/>
        <v>0</v>
      </c>
      <c r="F11" s="76"/>
      <c r="G11" s="76"/>
      <c r="H11" s="100"/>
      <c r="I11" s="11"/>
      <c r="J11" s="7"/>
    </row>
    <row r="12" spans="2:11" ht="37.5" customHeight="1" thickBot="1" x14ac:dyDescent="0.2">
      <c r="B12" s="85" t="str">
        <f>'Mon-Day 1'!B12</f>
        <v>Recess Supervision</v>
      </c>
      <c r="C12" s="67"/>
      <c r="D12" s="67"/>
      <c r="E12" s="72">
        <f t="shared" si="0"/>
        <v>0</v>
      </c>
      <c r="F12" s="76"/>
      <c r="G12" s="76"/>
      <c r="H12" s="100"/>
      <c r="I12" s="11"/>
      <c r="J12" s="7"/>
    </row>
    <row r="13" spans="2:11" ht="25.5" customHeight="1" thickBot="1" x14ac:dyDescent="0.2">
      <c r="B13" s="85" t="str">
        <f>'Mon-Day 1'!B13</f>
        <v>Transition/Break</v>
      </c>
      <c r="C13" s="67"/>
      <c r="D13" s="67"/>
      <c r="E13" s="72">
        <f t="shared" si="0"/>
        <v>0</v>
      </c>
      <c r="F13" s="76"/>
      <c r="G13" s="76"/>
      <c r="H13" s="100"/>
      <c r="I13" s="11"/>
      <c r="J13" s="7"/>
    </row>
    <row r="14" spans="2:11" ht="25.5" customHeight="1" thickBot="1" x14ac:dyDescent="0.2">
      <c r="B14" s="90" t="str">
        <f>'Mon-Day 1'!B14</f>
        <v>Block 4</v>
      </c>
      <c r="C14" s="74"/>
      <c r="D14" s="74"/>
      <c r="E14" s="71">
        <f>IFERROR((D14-C14)*24*60,0)</f>
        <v>0</v>
      </c>
      <c r="F14" s="77">
        <f>E14</f>
        <v>0</v>
      </c>
      <c r="G14" s="94"/>
      <c r="H14" s="101"/>
      <c r="I14" s="11"/>
      <c r="J14" s="7"/>
    </row>
    <row r="15" spans="2:11" ht="25.5" customHeight="1" thickBot="1" x14ac:dyDescent="0.2">
      <c r="B15" s="85" t="str">
        <f>'Mon-Day 1'!B15</f>
        <v>Transition/Break</v>
      </c>
      <c r="C15" s="67"/>
      <c r="D15" s="67"/>
      <c r="E15" s="72">
        <f>IFERROR((D15-C15)*24*60,0)</f>
        <v>0</v>
      </c>
      <c r="F15" s="76"/>
      <c r="G15" s="76"/>
      <c r="H15" s="100"/>
      <c r="I15" s="11"/>
      <c r="J15" s="7"/>
    </row>
    <row r="16" spans="2:11" ht="25.5" customHeight="1" thickBot="1" x14ac:dyDescent="0.2">
      <c r="B16" s="90" t="str">
        <f>'Mon-Day 1'!B16</f>
        <v>Block 5</v>
      </c>
      <c r="C16" s="74"/>
      <c r="D16" s="74"/>
      <c r="E16" s="71">
        <f>IFERROR((D16-C16)*24*60,0)</f>
        <v>0</v>
      </c>
      <c r="F16" s="77">
        <f>E16</f>
        <v>0</v>
      </c>
      <c r="G16" s="94"/>
      <c r="H16" s="101"/>
      <c r="I16" s="11"/>
      <c r="J16" s="7"/>
    </row>
    <row r="17" spans="2:10" ht="25.5" customHeight="1" thickBot="1" x14ac:dyDescent="0.2">
      <c r="B17" s="85" t="str">
        <f>'Mon-Day 1'!B17</f>
        <v>Transition/Break</v>
      </c>
      <c r="C17" s="67"/>
      <c r="D17" s="67"/>
      <c r="E17" s="72">
        <f t="shared" ref="E17:E37" si="1">IFERROR((D17-C17)*24*60,0)</f>
        <v>0</v>
      </c>
      <c r="F17" s="76"/>
      <c r="G17" s="76"/>
      <c r="H17" s="100"/>
      <c r="I17" s="11"/>
      <c r="J17" s="7"/>
    </row>
    <row r="18" spans="2:10" ht="25.5" customHeight="1" thickBot="1" x14ac:dyDescent="0.2">
      <c r="B18" s="85" t="str">
        <f>'Mon-Day 1'!B18</f>
        <v>Lunch Supervision</v>
      </c>
      <c r="C18" s="67"/>
      <c r="D18" s="67"/>
      <c r="E18" s="72">
        <f t="shared" si="1"/>
        <v>0</v>
      </c>
      <c r="F18" s="76"/>
      <c r="G18" s="76"/>
      <c r="H18" s="100"/>
      <c r="I18" s="10"/>
    </row>
    <row r="19" spans="2:10" ht="36" customHeight="1" thickBot="1" x14ac:dyDescent="0.2">
      <c r="B19" s="85" t="str">
        <f>'Mon-Day 1'!B19</f>
        <v>Lunch Recess Supervision</v>
      </c>
      <c r="C19" s="67"/>
      <c r="D19" s="67"/>
      <c r="E19" s="72">
        <f t="shared" si="1"/>
        <v>0</v>
      </c>
      <c r="F19" s="76"/>
      <c r="G19" s="76"/>
      <c r="H19" s="100"/>
      <c r="I19" s="10"/>
    </row>
    <row r="20" spans="2:10" ht="25.5" customHeight="1" thickBot="1" x14ac:dyDescent="0.2">
      <c r="B20" s="85" t="str">
        <f>'Mon-Day 1'!B20</f>
        <v>Transition/Break</v>
      </c>
      <c r="C20" s="67"/>
      <c r="D20" s="67"/>
      <c r="E20" s="72">
        <f t="shared" si="1"/>
        <v>0</v>
      </c>
      <c r="F20" s="76"/>
      <c r="G20" s="76"/>
      <c r="H20" s="100"/>
      <c r="I20" s="10"/>
    </row>
    <row r="21" spans="2:10" ht="25.5" customHeight="1" thickBot="1" x14ac:dyDescent="0.2">
      <c r="B21" s="90" t="str">
        <f>'Mon-Day 1'!B21</f>
        <v>Block 6</v>
      </c>
      <c r="C21" s="74"/>
      <c r="D21" s="74"/>
      <c r="E21" s="71">
        <f t="shared" si="1"/>
        <v>0</v>
      </c>
      <c r="F21" s="77">
        <f>E21</f>
        <v>0</v>
      </c>
      <c r="G21" s="94"/>
      <c r="H21" s="101"/>
      <c r="I21" s="10"/>
    </row>
    <row r="22" spans="2:10" ht="25.5" customHeight="1" thickBot="1" x14ac:dyDescent="0.2">
      <c r="B22" s="85" t="str">
        <f>'Mon-Day 1'!B22</f>
        <v>Transition/Break</v>
      </c>
      <c r="C22" s="67"/>
      <c r="D22" s="67"/>
      <c r="E22" s="72">
        <f t="shared" si="1"/>
        <v>0</v>
      </c>
      <c r="F22" s="76"/>
      <c r="G22" s="76"/>
      <c r="H22" s="100"/>
      <c r="I22" s="10"/>
    </row>
    <row r="23" spans="2:10" ht="29.25" customHeight="1" thickBot="1" x14ac:dyDescent="0.2">
      <c r="B23" s="85" t="str">
        <f>'Mon-Day 1'!B23</f>
        <v>Lunch Supervision</v>
      </c>
      <c r="C23" s="67"/>
      <c r="D23" s="67"/>
      <c r="E23" s="72">
        <f t="shared" si="1"/>
        <v>0</v>
      </c>
      <c r="F23" s="76"/>
      <c r="G23" s="76"/>
      <c r="H23" s="100"/>
      <c r="I23" s="10"/>
    </row>
    <row r="24" spans="2:10" ht="36" customHeight="1" thickBot="1" x14ac:dyDescent="0.2">
      <c r="B24" s="85" t="str">
        <f>'Mon-Day 1'!B24</f>
        <v>Lunch Recess Supervision</v>
      </c>
      <c r="C24" s="67"/>
      <c r="D24" s="67"/>
      <c r="E24" s="72">
        <f t="shared" si="1"/>
        <v>0</v>
      </c>
      <c r="F24" s="76"/>
      <c r="G24" s="76"/>
      <c r="H24" s="100"/>
      <c r="I24" s="10"/>
    </row>
    <row r="25" spans="2:10" ht="25.5" customHeight="1" thickBot="1" x14ac:dyDescent="0.2">
      <c r="B25" s="85" t="str">
        <f>'Mon-Day 1'!B25</f>
        <v>Transition/Break</v>
      </c>
      <c r="C25" s="67"/>
      <c r="D25" s="67"/>
      <c r="E25" s="72">
        <f t="shared" si="1"/>
        <v>0</v>
      </c>
      <c r="F25" s="76"/>
      <c r="G25" s="76"/>
      <c r="H25" s="100"/>
      <c r="I25" s="10"/>
    </row>
    <row r="26" spans="2:10" ht="25.5" customHeight="1" thickBot="1" x14ac:dyDescent="0.2">
      <c r="B26" s="90" t="str">
        <f>'Mon-Day 1'!B26</f>
        <v>Block 7</v>
      </c>
      <c r="C26" s="74"/>
      <c r="D26" s="74"/>
      <c r="E26" s="71">
        <f t="shared" si="1"/>
        <v>0</v>
      </c>
      <c r="F26" s="77">
        <f>E26</f>
        <v>0</v>
      </c>
      <c r="G26" s="94"/>
      <c r="H26" s="101"/>
      <c r="I26" s="10"/>
    </row>
    <row r="27" spans="2:10" ht="25.5" customHeight="1" thickBot="1" x14ac:dyDescent="0.2">
      <c r="B27" s="85" t="str">
        <f>'Mon-Day 1'!B27</f>
        <v>Transition/Break</v>
      </c>
      <c r="C27" s="67"/>
      <c r="D27" s="67"/>
      <c r="E27" s="72">
        <f t="shared" si="1"/>
        <v>0</v>
      </c>
      <c r="F27" s="76"/>
      <c r="G27" s="76"/>
      <c r="H27" s="100"/>
      <c r="I27" s="10"/>
    </row>
    <row r="28" spans="2:10" ht="36" customHeight="1" thickBot="1" x14ac:dyDescent="0.2">
      <c r="B28" s="85" t="str">
        <f>'Mon-Day 1'!B28</f>
        <v>PM Recess Supervision</v>
      </c>
      <c r="C28" s="67"/>
      <c r="D28" s="67"/>
      <c r="E28" s="72">
        <f t="shared" si="1"/>
        <v>0</v>
      </c>
      <c r="F28" s="76"/>
      <c r="G28" s="76"/>
      <c r="H28" s="100"/>
      <c r="I28" s="10"/>
    </row>
    <row r="29" spans="2:10" ht="25.5" customHeight="1" thickBot="1" x14ac:dyDescent="0.2">
      <c r="B29" s="85" t="str">
        <f>'Mon-Day 1'!B29</f>
        <v>Transition/Break</v>
      </c>
      <c r="C29" s="67"/>
      <c r="D29" s="67"/>
      <c r="E29" s="72">
        <f t="shared" si="1"/>
        <v>0</v>
      </c>
      <c r="F29" s="76"/>
      <c r="G29" s="76"/>
      <c r="H29" s="100"/>
      <c r="I29" s="10"/>
    </row>
    <row r="30" spans="2:10" ht="28.5" customHeight="1" thickBot="1" x14ac:dyDescent="0.2">
      <c r="B30" s="90" t="str">
        <f>'Mon-Day 1'!B30</f>
        <v>Block 8</v>
      </c>
      <c r="C30" s="74"/>
      <c r="D30" s="74"/>
      <c r="E30" s="71">
        <f t="shared" si="1"/>
        <v>0</v>
      </c>
      <c r="F30" s="77">
        <f>E30</f>
        <v>0</v>
      </c>
      <c r="G30" s="94"/>
      <c r="H30" s="101"/>
      <c r="I30" s="10"/>
    </row>
    <row r="31" spans="2:10" ht="25.5" customHeight="1" thickBot="1" x14ac:dyDescent="0.2">
      <c r="B31" s="85" t="str">
        <f>'Mon-Day 1'!B31</f>
        <v>Transition/Break</v>
      </c>
      <c r="C31" s="67"/>
      <c r="D31" s="67"/>
      <c r="E31" s="72">
        <f t="shared" si="1"/>
        <v>0</v>
      </c>
      <c r="F31" s="76"/>
      <c r="G31" s="76"/>
      <c r="H31" s="100"/>
      <c r="I31" s="10"/>
    </row>
    <row r="32" spans="2:10" ht="25.5" customHeight="1" thickBot="1" x14ac:dyDescent="0.2">
      <c r="B32" s="90" t="str">
        <f>'Mon-Day 1'!B32</f>
        <v>Block 9</v>
      </c>
      <c r="C32" s="74"/>
      <c r="D32" s="74"/>
      <c r="E32" s="71">
        <f t="shared" si="1"/>
        <v>0</v>
      </c>
      <c r="F32" s="77">
        <f>E32</f>
        <v>0</v>
      </c>
      <c r="G32" s="94"/>
      <c r="H32" s="101"/>
      <c r="I32" s="10"/>
    </row>
    <row r="33" spans="2:10" ht="25.5" customHeight="1" thickBot="1" x14ac:dyDescent="0.2">
      <c r="B33" s="85" t="str">
        <f>'Mon-Day 1'!B33</f>
        <v>Transition/Break</v>
      </c>
      <c r="C33" s="67"/>
      <c r="D33" s="67"/>
      <c r="E33" s="72">
        <f t="shared" si="1"/>
        <v>0</v>
      </c>
      <c r="F33" s="76"/>
      <c r="G33" s="76"/>
      <c r="H33" s="100"/>
      <c r="I33" s="10"/>
    </row>
    <row r="34" spans="2:10" ht="25.5" customHeight="1" thickBot="1" x14ac:dyDescent="0.2">
      <c r="B34" s="90" t="str">
        <f>'Mon-Day 1'!B34</f>
        <v>Block 10</v>
      </c>
      <c r="C34" s="74"/>
      <c r="D34" s="74"/>
      <c r="E34" s="71">
        <f t="shared" si="1"/>
        <v>0</v>
      </c>
      <c r="F34" s="77">
        <f>E34</f>
        <v>0</v>
      </c>
      <c r="G34" s="94"/>
      <c r="H34" s="101"/>
      <c r="I34" s="10"/>
    </row>
    <row r="35" spans="2:10" ht="25.5" customHeight="1" thickBot="1" x14ac:dyDescent="0.2">
      <c r="B35" s="85" t="str">
        <f>'Mon-Day 1'!B35</f>
        <v>Transition/Break</v>
      </c>
      <c r="C35" s="67"/>
      <c r="D35" s="67"/>
      <c r="E35" s="72">
        <f t="shared" si="1"/>
        <v>0</v>
      </c>
      <c r="F35" s="76"/>
      <c r="G35" s="76"/>
      <c r="H35" s="100"/>
      <c r="I35" s="11"/>
      <c r="J35" s="7"/>
    </row>
    <row r="36" spans="2:10" ht="36" customHeight="1" thickBot="1" x14ac:dyDescent="0.2">
      <c r="B36" s="90" t="str">
        <f>'Mon-Day 1'!B36</f>
        <v>Block 11</v>
      </c>
      <c r="C36" s="66"/>
      <c r="D36" s="66"/>
      <c r="E36" s="71">
        <f t="shared" si="1"/>
        <v>0</v>
      </c>
      <c r="F36" s="77">
        <f>E36</f>
        <v>0</v>
      </c>
      <c r="G36" s="94"/>
      <c r="H36" s="101"/>
      <c r="I36" s="11"/>
      <c r="J36" s="7"/>
    </row>
    <row r="37" spans="2:10" ht="29.25" customHeight="1" thickBot="1" x14ac:dyDescent="0.2">
      <c r="B37" s="85" t="str">
        <f>'Mon-Day 1'!B37</f>
        <v>Transition/Break</v>
      </c>
      <c r="C37" s="68"/>
      <c r="D37" s="68"/>
      <c r="E37" s="72">
        <f t="shared" si="1"/>
        <v>0</v>
      </c>
      <c r="F37" s="76"/>
      <c r="G37" s="76"/>
      <c r="H37" s="100"/>
      <c r="I37" s="7"/>
      <c r="J37" s="7"/>
    </row>
    <row r="38" spans="2:10" ht="51.75" customHeight="1" thickBot="1" x14ac:dyDescent="0.2">
      <c r="B38" s="88" t="str">
        <f>'Mon-Day 1'!B38</f>
        <v>After School Supervision</v>
      </c>
      <c r="C38" s="69"/>
      <c r="D38" s="69"/>
      <c r="E38" s="73">
        <f>IFERROR((D38-C38)*24*60,0)</f>
        <v>0</v>
      </c>
      <c r="F38" s="95"/>
      <c r="G38" s="95"/>
      <c r="H38" s="102"/>
    </row>
    <row r="39" spans="2:10" ht="25.5" customHeight="1" thickTop="1" thickBot="1" x14ac:dyDescent="0.2">
      <c r="B39" s="89"/>
      <c r="C39" s="30"/>
      <c r="D39" s="31"/>
      <c r="E39" s="70"/>
      <c r="F39" s="65">
        <f>F6+F8+F10+F14+F16+F21+F26+F30+F32+F34+F36</f>
        <v>0</v>
      </c>
      <c r="G39" s="96">
        <f>G6+G8+G10+G14+G16+G21+G26+G30+G32+G34+G36</f>
        <v>0</v>
      </c>
      <c r="H39" s="75">
        <f>H4+H5+H7+H9+H11+H12+H13+H15+H17+H18+H19+H20+H22+H23+H24+H25+H27+H28+H29+H31+H33+H35+H38+H37</f>
        <v>0</v>
      </c>
    </row>
    <row r="40" spans="2:10" ht="49.5" customHeight="1" thickBot="1" x14ac:dyDescent="0.2">
      <c r="B40" s="29" t="s">
        <v>62</v>
      </c>
      <c r="C40" s="65">
        <f>F39</f>
        <v>0</v>
      </c>
      <c r="D40" s="22" t="s">
        <v>63</v>
      </c>
      <c r="E40" s="75">
        <f>G39+H39</f>
        <v>0</v>
      </c>
      <c r="F40" s="76"/>
      <c r="G40" s="76"/>
      <c r="H40" s="76"/>
    </row>
  </sheetData>
  <mergeCells count="2">
    <mergeCell ref="G1:H1"/>
    <mergeCell ref="G2:H2"/>
  </mergeCells>
  <dataValidations count="4">
    <dataValidation allowBlank="1" showInputMessage="1" showErrorMessage="1" prompt="adsfa" sqref="I1" xr:uid="{00000000-0002-0000-0800-000000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4:H5 H7 H9 H11:H13 H15 H17:H20 H22:H25 H27:H29 H31 H33 H35 H37:H38" xr:uid="{00000000-0002-0000-0800-000001000000}">
      <formula1>0</formula1>
      <formula2>120</formula2>
    </dataValidation>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21 G16 G14 G10 G8 G32 G6 G34 G36" xr:uid="{00000000-0002-0000-0800-000002000000}">
      <formula1>0</formula1>
      <formula2>120</formula2>
    </dataValidation>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6 F8 F10 F14 F16 F21 F26 F30 F32 F34 F36" xr:uid="{00000000-0002-0000-0800-000003000000}"/>
  </dataValidations>
  <hyperlinks>
    <hyperlink ref="G1" location="'Hours Summary'!A1" display="Return to Main" xr:uid="{00000000-0004-0000-0800-000000000000}"/>
  </hyperlinks>
  <printOptions horizontalCentered="1"/>
  <pageMargins left="0.25" right="0.25" top="0.75" bottom="0.75" header="0.3" footer="0.3"/>
  <pageSetup scale="4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BEB9D5774339479E0B4B8625C6C961" ma:contentTypeVersion="1" ma:contentTypeDescription="Create a new document." ma:contentTypeScope="" ma:versionID="f58f1b5369ae1cdb5d3a5e5e15f2b3a2">
  <xsd:schema xmlns:xsd="http://www.w3.org/2001/XMLSchema" xmlns:xs="http://www.w3.org/2001/XMLSchema" xmlns:p="http://schemas.microsoft.com/office/2006/metadata/properties" xmlns:ns1="http://schemas.microsoft.com/sharepoint/v3" xmlns:ns2="62588aec-4323-4687-ba3e-9965a62a4df7" targetNamespace="http://schemas.microsoft.com/office/2006/metadata/properties" ma:root="true" ma:fieldsID="8fc9882137b9259d6561685512707030" ns1:_="" ns2:_="">
    <xsd:import namespace="http://schemas.microsoft.com/sharepoint/v3"/>
    <xsd:import namespace="62588aec-4323-4687-ba3e-9965a62a4df7"/>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2588aec-4323-4687-ba3e-9965a62a4df7"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4FA75BD16AD34E9FBEE8575D960AE1C6" ma:contentTypeVersion="3" ma:contentTypeDescription="Page is a system content type template created by the Publishing Resources feature. The column templates from Page will be added to all Pages libraries created by the Publishing feature." ma:contentTypeScope="" ma:versionID="8b5c0317502899627c6ac575c37a728f">
  <xsd:schema xmlns:xsd="http://www.w3.org/2001/XMLSchema" xmlns:xs="http://www.w3.org/2001/XMLSchema" xmlns:p="http://schemas.microsoft.com/office/2006/metadata/properties" xmlns:ns1="http://schemas.microsoft.com/sharepoint/v3" targetNamespace="http://schemas.microsoft.com/office/2006/metadata/properties" ma:root="true" ma:fieldsID="c5f8f2133542932d08ed420fb6048070"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Description" ma:internalName="Comments">
      <xsd:simpleType>
        <xsd:restriction base="dms:Note">
          <xsd:maxLength value="255"/>
        </xsd:restriction>
      </xsd:simpleType>
    </xsd:element>
    <xsd:element name="PublishingStartDate" ma:index="9" nillable="true" ma:displayName="Scheduling Start Date" ma:description="" ma:hidden="true" ma:internalName="PublishingStartDate">
      <xsd:simpleType>
        <xsd:restriction base="dms:Unknown"/>
      </xsd:simpleType>
    </xsd:element>
    <xsd:element name="PublishingExpirationDate" ma:index="10" nillable="true" ma:displayName="Scheduling End Date" ma:description="" ma:hidden="true" ma:internalName="PublishingExpirationDate">
      <xsd:simpleType>
        <xsd:restriction base="dms:Unknown"/>
      </xsd:simpleType>
    </xsd:element>
    <xsd:element name="PublishingContact" ma:index="11" nillable="true" ma:displayName="Contact"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internalName="PublishingContactEmail">
      <xsd:simpleType>
        <xsd:restriction base="dms:Text">
          <xsd:maxLength value="255"/>
        </xsd:restriction>
      </xsd:simpleType>
    </xsd:element>
    <xsd:element name="PublishingContactName" ma:index="13" nillable="true" ma:displayName="Contact Name" ma:internalName="PublishingContactName">
      <xsd:simpleType>
        <xsd:restriction base="dms:Text">
          <xsd:maxLength value="255"/>
        </xsd:restriction>
      </xsd:simpleType>
    </xsd:element>
    <xsd:element name="PublishingContactPicture" ma:index="14" nillable="true" ma:displayName="Contact Pictur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internalName="PublishingRollupImage">
      <xsd:simpleType>
        <xsd:restriction base="dms:Unknown"/>
      </xsd:simpleType>
    </xsd:element>
    <xsd:element name="Audience" ma:index="19" nillable="true" ma:displayName="Target Audiences" ma:description=""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ublishingRollupImage xmlns="http://schemas.microsoft.com/sharepoint/v3"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SeoBrowserTitle xmlns="http://schemas.microsoft.com/sharepoint/v3" xsi:nil="true"/>
    <PublishingContactPicture xmlns="http://schemas.microsoft.com/sharepoint/v3">
      <Url xsi:nil="true"/>
      <Description xsi:nil="true"/>
    </PublishingContactPicture>
    <SeoRobotsNoIndex xmlns="http://schemas.microsoft.com/sharepoint/v3" xsi:nil="true"/>
    <SeoMetaDescription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 xsi:nil="true"/>
  </documentManagement>
</p:properties>
</file>

<file path=customXml/itemProps1.xml><?xml version="1.0" encoding="utf-8"?>
<ds:datastoreItem xmlns:ds="http://schemas.openxmlformats.org/officeDocument/2006/customXml" ds:itemID="{C8B300DB-2151-49F4-AFD4-9B188443F9DF}"/>
</file>

<file path=customXml/itemProps2.xml><?xml version="1.0" encoding="utf-8"?>
<ds:datastoreItem xmlns:ds="http://schemas.openxmlformats.org/officeDocument/2006/customXml" ds:itemID="{20D14FFA-AD84-4680-84EE-4D857110785B}"/>
</file>

<file path=customXml/itemProps3.xml><?xml version="1.0" encoding="utf-8"?>
<ds:datastoreItem xmlns:ds="http://schemas.openxmlformats.org/officeDocument/2006/customXml" ds:itemID="{680D3FF6-0DB0-447E-80CF-4005D68CBC04}"/>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24</vt:i4>
      </vt:variant>
      <vt:variant>
        <vt:lpstr>Named Ranges</vt:lpstr>
      </vt:variant>
      <vt:variant>
        <vt:i4>71</vt:i4>
      </vt:variant>
    </vt:vector>
  </HeadingPairs>
  <TitlesOfParts>
    <vt:vector size="95" baseType="lpstr">
      <vt:lpstr>Hours Summary</vt:lpstr>
      <vt:lpstr>Mon-Day 1</vt:lpstr>
      <vt:lpstr>Tue-Day 2</vt:lpstr>
      <vt:lpstr>Wed-Day 3</vt:lpstr>
      <vt:lpstr>Thu-Day 4</vt:lpstr>
      <vt:lpstr>Fri-Day 5</vt:lpstr>
      <vt:lpstr>Day 6</vt:lpstr>
      <vt:lpstr>Extra Day A</vt:lpstr>
      <vt:lpstr>Extra Day B</vt:lpstr>
      <vt:lpstr>Extra Day C</vt:lpstr>
      <vt:lpstr>Early Dismissal 1</vt:lpstr>
      <vt:lpstr>Early Dismissal 2</vt:lpstr>
      <vt:lpstr>August</vt:lpstr>
      <vt:lpstr>September</vt:lpstr>
      <vt:lpstr>October</vt:lpstr>
      <vt:lpstr>November</vt:lpstr>
      <vt:lpstr>December</vt:lpstr>
      <vt:lpstr>January</vt:lpstr>
      <vt:lpstr>February</vt:lpstr>
      <vt:lpstr>March</vt:lpstr>
      <vt:lpstr>April</vt:lpstr>
      <vt:lpstr>May</vt:lpstr>
      <vt:lpstr>June</vt:lpstr>
      <vt:lpstr>July</vt:lpstr>
      <vt:lpstr>April!ColumnTitle1</vt:lpstr>
      <vt:lpstr>December!ColumnTitle1</vt:lpstr>
      <vt:lpstr>February!ColumnTitle1</vt:lpstr>
      <vt:lpstr>January!ColumnTitle1</vt:lpstr>
      <vt:lpstr>March!ColumnTitle1</vt:lpstr>
      <vt:lpstr>November!ColumnTitle1</vt:lpstr>
      <vt:lpstr>October!ColumnTitle1</vt:lpstr>
      <vt:lpstr>September!ColumnTitle1</vt:lpstr>
      <vt:lpstr>April!ColumnTitleRegion1..E6.1</vt:lpstr>
      <vt:lpstr>December!ColumnTitleRegion1..E6.1</vt:lpstr>
      <vt:lpstr>February!ColumnTitleRegion1..E6.1</vt:lpstr>
      <vt:lpstr>January!ColumnTitleRegion1..E6.1</vt:lpstr>
      <vt:lpstr>March!ColumnTitleRegion1..E6.1</vt:lpstr>
      <vt:lpstr>November!ColumnTitleRegion1..E6.1</vt:lpstr>
      <vt:lpstr>October!ColumnTitleRegion1..E6.1</vt:lpstr>
      <vt:lpstr>September!ColumnTitleRegion1..E6.1</vt:lpstr>
      <vt:lpstr>April!December</vt:lpstr>
      <vt:lpstr>February!December</vt:lpstr>
      <vt:lpstr>January!December</vt:lpstr>
      <vt:lpstr>March!December</vt:lpstr>
      <vt:lpstr>Extra_Day_B</vt:lpstr>
      <vt:lpstr>April!February</vt:lpstr>
      <vt:lpstr>March!February</vt:lpstr>
      <vt:lpstr>April!January</vt:lpstr>
      <vt:lpstr>February!January</vt:lpstr>
      <vt:lpstr>March!January</vt:lpstr>
      <vt:lpstr>April!October</vt:lpstr>
      <vt:lpstr>December!October</vt:lpstr>
      <vt:lpstr>February!October</vt:lpstr>
      <vt:lpstr>January!October</vt:lpstr>
      <vt:lpstr>March!October</vt:lpstr>
      <vt:lpstr>November!October</vt:lpstr>
      <vt:lpstr>April!Print_Area</vt:lpstr>
      <vt:lpstr>December!Print_Area</vt:lpstr>
      <vt:lpstr>February!Print_Area</vt:lpstr>
      <vt:lpstr>January!Print_Area</vt:lpstr>
      <vt:lpstr>March!Print_Area</vt:lpstr>
      <vt:lpstr>November!Print_Area</vt:lpstr>
      <vt:lpstr>October!Print_Area</vt:lpstr>
      <vt:lpstr>September!Print_Area</vt:lpstr>
      <vt:lpstr>April!Print_Titles</vt:lpstr>
      <vt:lpstr>August!Print_Titles</vt:lpstr>
      <vt:lpstr>'Day 6'!Print_Titles</vt:lpstr>
      <vt:lpstr>December!Print_Titles</vt:lpstr>
      <vt:lpstr>'Early Dismissal 1'!Print_Titles</vt:lpstr>
      <vt:lpstr>'Early Dismissal 2'!Print_Titles</vt:lpstr>
      <vt:lpstr>'Extra Day A'!Print_Titles</vt:lpstr>
      <vt:lpstr>'Extra Day B'!Print_Titles</vt:lpstr>
      <vt:lpstr>'Extra Day C'!Print_Titles</vt:lpstr>
      <vt:lpstr>February!Print_Titles</vt:lpstr>
      <vt:lpstr>'Fri-Day 5'!Print_Titles</vt:lpstr>
      <vt:lpstr>'Hours Summary'!Print_Titles</vt:lpstr>
      <vt:lpstr>January!Print_Titles</vt:lpstr>
      <vt:lpstr>March!Print_Titles</vt:lpstr>
      <vt:lpstr>'Mon-Day 1'!Print_Titles</vt:lpstr>
      <vt:lpstr>November!Print_Titles</vt:lpstr>
      <vt:lpstr>October!Print_Titles</vt:lpstr>
      <vt:lpstr>September!Print_Titles</vt:lpstr>
      <vt:lpstr>'Thu-Day 4'!Print_Titles</vt:lpstr>
      <vt:lpstr>'Tue-Day 2'!Print_Titles</vt:lpstr>
      <vt:lpstr>'Wed-Day 3'!Print_Titles</vt:lpstr>
      <vt:lpstr>April!qwerty</vt:lpstr>
      <vt:lpstr>April!WorkweekHours</vt:lpstr>
      <vt:lpstr>December!WorkweekHours</vt:lpstr>
      <vt:lpstr>February!WorkweekHours</vt:lpstr>
      <vt:lpstr>January!WorkweekHours</vt:lpstr>
      <vt:lpstr>March!WorkweekHours</vt:lpstr>
      <vt:lpstr>November!WorkweekHours</vt:lpstr>
      <vt:lpstr>October!WorkweekHours</vt:lpstr>
      <vt:lpstr>September!WorkweekHours</vt:lpstr>
      <vt:lpstr>April!zxcv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Brown</dc:creator>
  <cp:lastModifiedBy>Sean D Brown</cp:lastModifiedBy>
  <cp:lastPrinted>2017-12-14T22:18:13Z</cp:lastPrinted>
  <dcterms:created xsi:type="dcterms:W3CDTF">2013-03-26T18:32:35Z</dcterms:created>
  <dcterms:modified xsi:type="dcterms:W3CDTF">2019-08-28T02:49:14Z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0x010100C568DB52D9D0A14D9B2FDCC96666E9F2007948130EC3DB064584E219954237AF39004FA75BD16AD34E9FBEE8575D960AE1C6</vt:lpwstr>
  </property>
</Properties>
</file>